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Communications\Public_Relations\VX-Pressemitteilungen\Telko\"/>
    </mc:Choice>
  </mc:AlternateContent>
  <xr:revisionPtr revIDLastSave="0" documentId="13_ncr:1_{44450118-125F-4FD5-A902-3E8AEADD3A19}" xr6:coauthVersionLast="46" xr6:coauthVersionMax="46" xr10:uidLastSave="{00000000-0000-0000-0000-000000000000}"/>
  <bookViews>
    <workbookView xWindow="-110" yWindow="-110" windowWidth="19420" windowHeight="10420" activeTab="2" xr2:uid="{69CB037C-65AE-4CA7-A5BC-2A5E135E3651}"/>
  </bookViews>
  <sheets>
    <sheet name="Preis-Ranking" sheetId="2" r:id="rId1"/>
    <sheet name="Preise Smartphone-Modelle" sheetId="1" r:id="rId2"/>
    <sheet name="Umfrage Zahlungsbereitschaft " sheetId="3" r:id="rId3"/>
  </sheets>
  <definedNames>
    <definedName name="_xlnm._FilterDatabase" localSheetId="0" hidden="1">'Preis-Ranking'!$C$4:$D$4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55" i="1" l="1"/>
  <c r="L44" i="1"/>
  <c r="D94" i="1"/>
  <c r="D93" i="1"/>
  <c r="D92" i="1"/>
  <c r="D91" i="1"/>
  <c r="D90" i="1"/>
  <c r="D89" i="1"/>
  <c r="D86" i="1"/>
  <c r="D85" i="1"/>
  <c r="P55" i="1"/>
  <c r="H46" i="1"/>
  <c r="L25" i="1"/>
  <c r="H36" i="1"/>
  <c r="D25" i="1"/>
  <c r="D82" i="1"/>
</calcChain>
</file>

<file path=xl/sharedStrings.xml><?xml version="1.0" encoding="utf-8"?>
<sst xmlns="http://schemas.openxmlformats.org/spreadsheetml/2006/main" count="320" uniqueCount="169">
  <si>
    <t>Apple</t>
  </si>
  <si>
    <t>Modell</t>
  </si>
  <si>
    <t>Preis</t>
  </si>
  <si>
    <t>Quelle: Websites der Hersteller.</t>
  </si>
  <si>
    <t>iPhone 12 Pro</t>
  </si>
  <si>
    <t>Version</t>
  </si>
  <si>
    <t>iPhone 12 Pro Max</t>
  </si>
  <si>
    <t>256 GB</t>
  </si>
  <si>
    <t>512 GB</t>
  </si>
  <si>
    <t>128 GB</t>
  </si>
  <si>
    <t>iPhone 12</t>
  </si>
  <si>
    <t>iPhone 12 mini</t>
  </si>
  <si>
    <t>64 GB</t>
  </si>
  <si>
    <t>Preisdurchschnitt</t>
  </si>
  <si>
    <t>So viel kosten die Smartphone-Modelle der Top-Marken</t>
  </si>
  <si>
    <t xml:space="preserve"> </t>
  </si>
  <si>
    <t>Galaxy S21 5G</t>
  </si>
  <si>
    <t>Galaxy S21+ 5G</t>
  </si>
  <si>
    <t>Galaxy S21 Ultra 5G</t>
  </si>
  <si>
    <t>256 GB / 4G</t>
  </si>
  <si>
    <t>256 GB / 5G</t>
  </si>
  <si>
    <t>512 GB / 5G</t>
  </si>
  <si>
    <t>Galaxy Z Fold2 5G</t>
  </si>
  <si>
    <t>Galaxy A72</t>
  </si>
  <si>
    <t>128 GB / 4G</t>
  </si>
  <si>
    <t>Galaxy A52</t>
  </si>
  <si>
    <t>Galaxy A52 5G</t>
  </si>
  <si>
    <t>128 GB / 5G</t>
  </si>
  <si>
    <t>Galaxy S20 FE</t>
  </si>
  <si>
    <t>Huawei</t>
  </si>
  <si>
    <t>8 GB + 128 GB</t>
  </si>
  <si>
    <t>8 GB + 256 GB</t>
  </si>
  <si>
    <t>6 GB + 128 GB</t>
  </si>
  <si>
    <t>8 GB + 512 GB</t>
  </si>
  <si>
    <t xml:space="preserve">Huawei P40 </t>
  </si>
  <si>
    <t>Huawei P40 Pro</t>
  </si>
  <si>
    <t>Huawei P40 Pro+</t>
  </si>
  <si>
    <t>Huawei P40 lite</t>
  </si>
  <si>
    <t>Huawei Mate Xs 5G</t>
  </si>
  <si>
    <t>Huawei Mate 40 Pro</t>
  </si>
  <si>
    <t xml:space="preserve">Huawei P40 lite 5G </t>
  </si>
  <si>
    <t>Huawei P40 lite E</t>
  </si>
  <si>
    <t>4 GB + 64 GB</t>
  </si>
  <si>
    <t>Huawei P smart 2021</t>
  </si>
  <si>
    <t>4 GB + 128 GB</t>
  </si>
  <si>
    <t>Huawei Y5p</t>
  </si>
  <si>
    <t>2 GB + 32 GB</t>
  </si>
  <si>
    <t>Xiaomi</t>
  </si>
  <si>
    <t>Sony</t>
  </si>
  <si>
    <t>Fairphone</t>
  </si>
  <si>
    <t>Motorola</t>
  </si>
  <si>
    <t>Xperia 5 II</t>
  </si>
  <si>
    <t>Xperia 10 II</t>
  </si>
  <si>
    <t>Xperia 1 II</t>
  </si>
  <si>
    <t>Xperia L4</t>
  </si>
  <si>
    <t>Fairphone 3</t>
  </si>
  <si>
    <t>Fairphone 3+</t>
  </si>
  <si>
    <t>motorola razr 5g</t>
  </si>
  <si>
    <t>Mi 11 Lite 5G</t>
  </si>
  <si>
    <t xml:space="preserve">Mi 11 Lite </t>
  </si>
  <si>
    <t>6 GB + 64 GB</t>
  </si>
  <si>
    <t>Redmi Note 10</t>
  </si>
  <si>
    <t>Redmi Note 10 Pro</t>
  </si>
  <si>
    <t>Summe SamsApple</t>
  </si>
  <si>
    <t>Preisdurchschnitt andere Marken:</t>
  </si>
  <si>
    <t>Andere Marken</t>
  </si>
  <si>
    <t>Preisdurchschnitt SamsApple:</t>
  </si>
  <si>
    <t>Samsung</t>
  </si>
  <si>
    <t>64 Gigabyte (GB)</t>
  </si>
  <si>
    <t>iPhone SE (2020)</t>
  </si>
  <si>
    <t>POCO F3</t>
  </si>
  <si>
    <t>6 G  + 128 GB</t>
  </si>
  <si>
    <t>8 G  + 256 GB</t>
  </si>
  <si>
    <t>POCO X3 Pro</t>
  </si>
  <si>
    <t>Redmi 9T</t>
  </si>
  <si>
    <t>Redmi 9C</t>
  </si>
  <si>
    <t>3 GB + 64 GB</t>
  </si>
  <si>
    <t>Redmi 9A</t>
  </si>
  <si>
    <t>Aktuell vermarktete Smartphones (Stand: 07.05.2021), nur zuletzt veröffentlichte Modellreihen (2020/2021).</t>
  </si>
  <si>
    <t>Mi 11 5G</t>
  </si>
  <si>
    <t>Mi 10</t>
  </si>
  <si>
    <t>Mi 10 Pro</t>
  </si>
  <si>
    <t>Mi 10T (5G)</t>
  </si>
  <si>
    <t>Mi 10T Pro (5G)</t>
  </si>
  <si>
    <t>Mi 10T lite (5G)</t>
  </si>
  <si>
    <t>Redmi 9</t>
  </si>
  <si>
    <t>3 GB + 32 GB</t>
  </si>
  <si>
    <t>Redmi Note 9T</t>
  </si>
  <si>
    <t>Redmi Note 9</t>
  </si>
  <si>
    <t>Redmi Note 9S</t>
  </si>
  <si>
    <t>Redmi Note 9 Pro</t>
  </si>
  <si>
    <t>POCO M3</t>
  </si>
  <si>
    <t>POCO X3 NFC</t>
  </si>
  <si>
    <t xml:space="preserve">128 GB + 8 GB </t>
  </si>
  <si>
    <t>256 GB + 8 GB</t>
  </si>
  <si>
    <t>128 GB + 12 GB</t>
  </si>
  <si>
    <t>256 GB + 12 GB</t>
  </si>
  <si>
    <t>512 GB + 16 GB</t>
  </si>
  <si>
    <t xml:space="preserve">Galaxy S20 </t>
  </si>
  <si>
    <t>Galaxy S20+</t>
  </si>
  <si>
    <t>Galaxy S20 Ultra</t>
  </si>
  <si>
    <t>Galaxy Note 20</t>
  </si>
  <si>
    <t>Galaxy Note 20 Ultra</t>
  </si>
  <si>
    <t>128 GB + 6 GB / 4G</t>
  </si>
  <si>
    <t>256 GB + 8 GB / 4G</t>
  </si>
  <si>
    <t>128 GB + 6 GB / 5G</t>
  </si>
  <si>
    <t>256 GB + 8 GB / 5G</t>
  </si>
  <si>
    <t>Huawei P Smart Pro</t>
  </si>
  <si>
    <t>Huawei P30 New Edition</t>
  </si>
  <si>
    <t>Huawei P30 Lite New Edition</t>
  </si>
  <si>
    <t>6 GB + 256 GB</t>
  </si>
  <si>
    <t>Huawei Y6p</t>
  </si>
  <si>
    <t>Huawei Y6s</t>
  </si>
  <si>
    <t>Dual SIM</t>
  </si>
  <si>
    <t>Single SIM</t>
  </si>
  <si>
    <t>2/32 GB</t>
  </si>
  <si>
    <t>32 GB</t>
  </si>
  <si>
    <t>4/63 GB</t>
  </si>
  <si>
    <t>Moto E 6i</t>
  </si>
  <si>
    <t>Moto E7</t>
  </si>
  <si>
    <t>Moto E7 power</t>
  </si>
  <si>
    <t>Moto E7i power</t>
  </si>
  <si>
    <t>Moto G9 play</t>
  </si>
  <si>
    <t>Moto G9 plus</t>
  </si>
  <si>
    <t>6/128 GB</t>
  </si>
  <si>
    <t>Moto G10</t>
  </si>
  <si>
    <t>4/64 GB</t>
  </si>
  <si>
    <t>Moto G 5G</t>
  </si>
  <si>
    <t>Moto G50</t>
  </si>
  <si>
    <t>Moto G100</t>
  </si>
  <si>
    <t>8/128 GB</t>
  </si>
  <si>
    <t>Moto G 5g plus</t>
  </si>
  <si>
    <t>Moto G30</t>
  </si>
  <si>
    <t>OnePlus</t>
  </si>
  <si>
    <t>9 Pro</t>
  </si>
  <si>
    <t>8T</t>
  </si>
  <si>
    <t>8 Pro</t>
  </si>
  <si>
    <t>Nord</t>
  </si>
  <si>
    <t>mit OnePlus: 495,76 Euro</t>
  </si>
  <si>
    <t>12 GB + 256 GB</t>
  </si>
  <si>
    <t>Nord N100</t>
  </si>
  <si>
    <t>Nord N10 5G</t>
  </si>
  <si>
    <t>Umfrage von Verivox; durchgeführt von der Innofact AG</t>
  </si>
  <si>
    <t xml:space="preserve">Anteil jeweils in Prozent angegeben. </t>
  </si>
  <si>
    <t>Umfrage: Zahlungsbereitschaft beim Smartphone-Kauf</t>
  </si>
  <si>
    <t>Bis 100 Euro</t>
  </si>
  <si>
    <t>Bis 200 Euro</t>
  </si>
  <si>
    <t>Bis 400 Euro</t>
  </si>
  <si>
    <t>Bis 600 Euro</t>
  </si>
  <si>
    <t>Mehr als 600 Euro</t>
  </si>
  <si>
    <t>Weiß nicht / keine Angabe</t>
  </si>
  <si>
    <t>Marke kommt für mich nicht in Betracht</t>
  </si>
  <si>
    <t>Für eine andere Marke</t>
  </si>
  <si>
    <t>Feldzeit: April 2021; Angaben ohne Gewähr, Quelle: Verivox, Innofact AG</t>
  </si>
  <si>
    <t>Stichprobengröße: 1.008 Personen ab 18 Jahren</t>
  </si>
  <si>
    <t>Angenommen, Sie kaufen Ihr Smartphone unabhängig von einem Vertrag – wie viel würden Sie einmalig maximal für ein Gerät der folgenden Marken ausgeben?</t>
  </si>
  <si>
    <t>Preis-Ranking: So viel kosten die Smartphone-Modelle der Top-Marken</t>
  </si>
  <si>
    <t>Samsung &amp; Apple</t>
  </si>
  <si>
    <t>alle anderen Marken</t>
  </si>
  <si>
    <t>Preisdurchschnitt aller Smartphone-Modelle</t>
  </si>
  <si>
    <t>Smartphone-Marke</t>
  </si>
  <si>
    <t>Angenommen, Sie kaufen Ihr Smartphone unabhängig von einem Vertrag – wie viel würden Sie einmalig maximal für ein Gerät der Marke Samsung ausgeben?</t>
  </si>
  <si>
    <t>Altersgruppen</t>
  </si>
  <si>
    <t>18 bis 29 Jahre</t>
  </si>
  <si>
    <t>30 bis 49 Jahre</t>
  </si>
  <si>
    <t>50 bis 69 Jahre</t>
  </si>
  <si>
    <t>Gesamt (Samsung)</t>
  </si>
  <si>
    <t>Angenommen, Sie kaufen Ihr Smartphone unabhängig von einem Vertrag – wie viel würden Sie einmalig maximal für ein Gerät der Marke Apple ausgeben?</t>
  </si>
  <si>
    <t>Gesamt (Apple)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</si>
</sst>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#,##0\ &quot;€&quot;"/>
    <numFmt numFmtId="166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Segoe UI"/>
      <family val="2"/>
    </font>
    <font>
      <b/>
      <sz val="16"/>
      <color theme="1"/>
      <name val="Segoe UI"/>
      <family val="2"/>
    </font>
    <font>
      <b/>
      <sz val="11"/>
      <color theme="0"/>
      <name val="Segoe UI"/>
      <family val="2"/>
    </font>
    <font>
      <sz val="11"/>
      <name val="Segoe UI"/>
      <family val="2"/>
    </font>
    <font>
      <b/>
      <sz val="11"/>
      <color theme="1"/>
      <name val="Segoe UI"/>
      <family val="2"/>
    </font>
    <font>
      <sz val="11"/>
      <color theme="0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D8A02"/>
        <bgColor rgb="FF000000"/>
      </patternFill>
    </fill>
    <fill>
      <patternFill patternType="solid">
        <fgColor theme="0" tint="-0.34998626667073579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rgb="FF000000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14999847407452621"/>
      </bottom>
      <diagonal/>
    </border>
    <border>
      <left/>
      <right/>
      <top style="thin">
        <color theme="0"/>
      </top>
      <bottom style="thin">
        <color theme="0" tint="-0.14999847407452621"/>
      </bottom>
      <diagonal/>
    </border>
    <border>
      <left/>
      <right style="thin">
        <color theme="0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theme="0"/>
      </right>
      <top style="thin">
        <color theme="0"/>
      </top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 tint="-0.14999847407452621"/>
      </bottom>
      <diagonal/>
    </border>
    <border>
      <left style="thin">
        <color theme="0"/>
      </left>
      <right style="thin">
        <color theme="0"/>
      </right>
      <top/>
      <bottom style="thin">
        <color theme="0" tint="-0.1499984740745262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/>
    <xf numFmtId="0" fontId="2" fillId="2" borderId="0" xfId="0" applyFont="1" applyFill="1"/>
    <xf numFmtId="164" fontId="3" fillId="3" borderId="1" xfId="0" applyNumberFormat="1" applyFont="1" applyFill="1" applyBorder="1" applyAlignment="1">
      <alignment horizontal="center" vertical="center" wrapText="1"/>
    </xf>
    <xf numFmtId="164" fontId="3" fillId="4" borderId="2" xfId="0" applyNumberFormat="1" applyFont="1" applyFill="1" applyBorder="1" applyAlignment="1">
      <alignment horizontal="center" vertical="center" wrapText="1"/>
    </xf>
    <xf numFmtId="164" fontId="3" fillId="4" borderId="3" xfId="0" applyNumberFormat="1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0" fontId="1" fillId="5" borderId="4" xfId="0" applyFont="1" applyFill="1" applyBorder="1" applyAlignment="1">
      <alignment horizontal="center" vertical="center" wrapText="1"/>
    </xf>
    <xf numFmtId="164" fontId="1" fillId="5" borderId="4" xfId="0" applyNumberFormat="1" applyFont="1" applyFill="1" applyBorder="1" applyAlignment="1">
      <alignment horizontal="center" vertical="center" wrapText="1"/>
    </xf>
    <xf numFmtId="164" fontId="3" fillId="6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/>
    </xf>
    <xf numFmtId="0" fontId="0" fillId="2" borderId="0" xfId="0" applyFill="1"/>
    <xf numFmtId="164" fontId="3" fillId="4" borderId="8" xfId="0" applyNumberFormat="1" applyFont="1" applyFill="1" applyBorder="1" applyAlignment="1">
      <alignment horizontal="center" vertical="center" wrapText="1"/>
    </xf>
    <xf numFmtId="0" fontId="0" fillId="2" borderId="0" xfId="0" quotePrefix="1" applyFill="1"/>
    <xf numFmtId="0" fontId="1" fillId="2" borderId="0" xfId="0" applyFont="1" applyFill="1" applyBorder="1"/>
    <xf numFmtId="165" fontId="1" fillId="2" borderId="4" xfId="0" applyNumberFormat="1" applyFont="1" applyFill="1" applyBorder="1" applyAlignment="1">
      <alignment horizontal="center" vertical="center" wrapText="1"/>
    </xf>
    <xf numFmtId="0" fontId="1" fillId="7" borderId="0" xfId="0" applyFont="1" applyFill="1"/>
    <xf numFmtId="165" fontId="0" fillId="2" borderId="0" xfId="0" applyNumberFormat="1" applyFill="1"/>
    <xf numFmtId="0" fontId="1" fillId="2" borderId="4" xfId="0" applyFont="1" applyFill="1" applyBorder="1" applyAlignment="1">
      <alignment horizontal="left" vertical="center" wrapText="1"/>
    </xf>
    <xf numFmtId="0" fontId="1" fillId="5" borderId="4" xfId="0" applyFont="1" applyFill="1" applyBorder="1" applyAlignment="1">
      <alignment horizontal="left" vertical="center" wrapText="1"/>
    </xf>
    <xf numFmtId="166" fontId="1" fillId="2" borderId="4" xfId="0" applyNumberFormat="1" applyFont="1" applyFill="1" applyBorder="1" applyAlignment="1">
      <alignment horizontal="center" vertical="center" wrapText="1"/>
    </xf>
    <xf numFmtId="166" fontId="1" fillId="5" borderId="4" xfId="0" applyNumberFormat="1" applyFont="1" applyFill="1" applyBorder="1" applyAlignment="1">
      <alignment horizontal="center" vertical="center" wrapText="1"/>
    </xf>
    <xf numFmtId="165" fontId="5" fillId="2" borderId="4" xfId="0" applyNumberFormat="1" applyFont="1" applyFill="1" applyBorder="1" applyAlignment="1">
      <alignment horizontal="center" vertical="center" wrapText="1"/>
    </xf>
    <xf numFmtId="0" fontId="6" fillId="4" borderId="8" xfId="0" applyNumberFormat="1" applyFont="1" applyFill="1" applyBorder="1" applyAlignment="1">
      <alignment horizontal="center" vertical="center" wrapText="1"/>
    </xf>
    <xf numFmtId="164" fontId="3" fillId="3" borderId="11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164" fontId="3" fillId="4" borderId="0" xfId="0" applyNumberFormat="1" applyFont="1" applyFill="1" applyAlignment="1">
      <alignment horizontal="left" vertical="center" wrapText="1"/>
    </xf>
    <xf numFmtId="164" fontId="3" fillId="4" borderId="9" xfId="0" applyNumberFormat="1" applyFont="1" applyFill="1" applyBorder="1" applyAlignment="1">
      <alignment horizontal="left" vertical="center" wrapText="1"/>
    </xf>
    <xf numFmtId="164" fontId="3" fillId="3" borderId="10" xfId="0" applyNumberFormat="1" applyFont="1" applyFill="1" applyBorder="1" applyAlignment="1">
      <alignment horizontal="center" vertical="center" wrapText="1"/>
    </xf>
    <xf numFmtId="164" fontId="3" fillId="3" borderId="11" xfId="0" applyNumberFormat="1" applyFont="1" applyFill="1" applyBorder="1" applyAlignment="1">
      <alignment horizontal="center" vertical="center" wrapText="1"/>
    </xf>
    <xf numFmtId="164" fontId="3" fillId="3" borderId="13" xfId="0" applyNumberFormat="1" applyFont="1" applyFill="1" applyBorder="1" applyAlignment="1">
      <alignment horizontal="center" vertical="center" wrapText="1"/>
    </xf>
    <xf numFmtId="164" fontId="3" fillId="3" borderId="14" xfId="0" applyNumberFormat="1" applyFont="1" applyFill="1" applyBorder="1" applyAlignment="1">
      <alignment horizontal="center" vertical="center" wrapText="1"/>
    </xf>
    <xf numFmtId="164" fontId="3" fillId="3" borderId="15" xfId="0" applyNumberFormat="1" applyFont="1" applyFill="1" applyBorder="1" applyAlignment="1">
      <alignment horizontal="center" vertical="center" wrapText="1"/>
    </xf>
    <xf numFmtId="164" fontId="3" fillId="3" borderId="12" xfId="0" applyNumberFormat="1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85725</xdr:colOff>
      <xdr:row>0</xdr:row>
      <xdr:rowOff>180975</xdr:rowOff>
    </xdr:from>
    <xdr:to>
      <xdr:col>10</xdr:col>
      <xdr:colOff>544738</xdr:colOff>
      <xdr:row>3</xdr:row>
      <xdr:rowOff>37703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099529DC-75AB-445B-8F8C-32826EB7A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0" y="180975"/>
          <a:ext cx="2078263" cy="590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209550</xdr:colOff>
      <xdr:row>0</xdr:row>
      <xdr:rowOff>149225</xdr:rowOff>
    </xdr:from>
    <xdr:to>
      <xdr:col>10</xdr:col>
      <xdr:colOff>1814</xdr:colOff>
      <xdr:row>3</xdr:row>
      <xdr:rowOff>9128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ED44C9CA-CD58-457D-BE6B-CBF9C699E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149225"/>
          <a:ext cx="2078264" cy="5965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63FB6-BBB1-4BB2-92D2-1B87D92E17B0}">
  <dimension ref="A2:G19"/>
  <sheetViews>
    <sheetView zoomScaleNormal="100" workbookViewId="0"/>
  </sheetViews>
  <sheetFormatPr baseColWidth="10" defaultColWidth="11.54296875" defaultRowHeight="16.5" x14ac:dyDescent="0.45"/>
  <cols>
    <col min="1" max="1" width="5.6328125" style="1" customWidth="1"/>
    <col min="2" max="2" width="3.6328125" style="14" customWidth="1"/>
    <col min="3" max="3" width="21" style="14" customWidth="1"/>
    <col min="4" max="4" width="24.453125" style="14" customWidth="1"/>
    <col min="5" max="6" width="11.54296875" style="14"/>
    <col min="7" max="7" width="21.08984375" style="14" customWidth="1"/>
    <col min="8" max="16384" width="11.54296875" style="14"/>
  </cols>
  <sheetData>
    <row r="2" spans="2:7" ht="25" x14ac:dyDescent="0.7">
      <c r="C2" s="2" t="s">
        <v>156</v>
      </c>
    </row>
    <row r="3" spans="2:7" s="1" customFormat="1" x14ac:dyDescent="0.45"/>
    <row r="4" spans="2:7" ht="33" x14ac:dyDescent="0.45">
      <c r="C4" s="15" t="s">
        <v>160</v>
      </c>
      <c r="D4" s="4" t="s">
        <v>159</v>
      </c>
    </row>
    <row r="5" spans="2:7" ht="16.5" customHeight="1" x14ac:dyDescent="0.45">
      <c r="B5" s="26">
        <v>1</v>
      </c>
      <c r="C5" s="3" t="s">
        <v>0</v>
      </c>
      <c r="D5" s="18">
        <v>1021.6666666666666</v>
      </c>
    </row>
    <row r="6" spans="2:7" ht="16.75" customHeight="1" x14ac:dyDescent="0.45">
      <c r="B6" s="26">
        <v>2</v>
      </c>
      <c r="C6" s="3" t="s">
        <v>67</v>
      </c>
      <c r="D6" s="18">
        <v>979.42038461538482</v>
      </c>
    </row>
    <row r="7" spans="2:7" ht="16.75" customHeight="1" x14ac:dyDescent="0.45">
      <c r="B7" s="26">
        <v>3</v>
      </c>
      <c r="C7" s="3" t="s">
        <v>133</v>
      </c>
      <c r="D7" s="18">
        <v>668</v>
      </c>
    </row>
    <row r="8" spans="2:7" x14ac:dyDescent="0.45">
      <c r="B8" s="26">
        <v>4</v>
      </c>
      <c r="C8" s="3" t="s">
        <v>48</v>
      </c>
      <c r="D8" s="18">
        <v>666.5</v>
      </c>
    </row>
    <row r="9" spans="2:7" x14ac:dyDescent="0.45">
      <c r="B9" s="26">
        <v>5</v>
      </c>
      <c r="C9" s="3" t="s">
        <v>29</v>
      </c>
      <c r="D9" s="18">
        <v>654.33333333333337</v>
      </c>
    </row>
    <row r="10" spans="2:7" x14ac:dyDescent="0.45">
      <c r="B10" s="26">
        <v>6</v>
      </c>
      <c r="C10" s="3" t="s">
        <v>49</v>
      </c>
      <c r="D10" s="18">
        <v>444</v>
      </c>
    </row>
    <row r="11" spans="2:7" x14ac:dyDescent="0.45">
      <c r="B11" s="26">
        <v>7</v>
      </c>
      <c r="C11" s="3" t="s">
        <v>47</v>
      </c>
      <c r="D11" s="18">
        <v>354.14999999999975</v>
      </c>
      <c r="G11" s="20"/>
    </row>
    <row r="12" spans="2:7" x14ac:dyDescent="0.45">
      <c r="B12" s="26">
        <v>8</v>
      </c>
      <c r="C12" s="3" t="s">
        <v>50</v>
      </c>
      <c r="D12" s="18">
        <v>315.37461538461537</v>
      </c>
      <c r="G12" s="20"/>
    </row>
    <row r="14" spans="2:7" x14ac:dyDescent="0.45">
      <c r="C14" s="3" t="s">
        <v>157</v>
      </c>
      <c r="D14" s="25">
        <v>1000.5435256410258</v>
      </c>
      <c r="G14" s="20"/>
    </row>
    <row r="15" spans="2:7" x14ac:dyDescent="0.45">
      <c r="C15" s="3" t="s">
        <v>158</v>
      </c>
      <c r="D15" s="25">
        <v>517.05965811965814</v>
      </c>
      <c r="G15" s="20"/>
    </row>
    <row r="16" spans="2:7" x14ac:dyDescent="0.45">
      <c r="D16" s="16"/>
    </row>
    <row r="17" spans="2:4" x14ac:dyDescent="0.45">
      <c r="D17" s="16"/>
    </row>
    <row r="18" spans="2:4" x14ac:dyDescent="0.45">
      <c r="B18" s="9"/>
      <c r="C18" s="9" t="s">
        <v>78</v>
      </c>
      <c r="D18" s="16"/>
    </row>
    <row r="19" spans="2:4" x14ac:dyDescent="0.45">
      <c r="B19" s="1"/>
      <c r="C19" s="1" t="s">
        <v>3</v>
      </c>
      <c r="D19" s="16"/>
    </row>
  </sheetData>
  <sortState xmlns:xlrd2="http://schemas.microsoft.com/office/spreadsheetml/2017/richdata2" ref="B5:D12">
    <sortCondition descending="1" ref="D4:D12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228D22-B020-4D95-9210-C2EA05E4A33B}">
  <dimension ref="B2:T1048566"/>
  <sheetViews>
    <sheetView workbookViewId="0"/>
  </sheetViews>
  <sheetFormatPr baseColWidth="10" defaultColWidth="11.54296875" defaultRowHeight="16.5" x14ac:dyDescent="0.45"/>
  <cols>
    <col min="1" max="1" width="5.6328125" style="1" customWidth="1"/>
    <col min="2" max="2" width="27.6328125" style="1" customWidth="1"/>
    <col min="3" max="3" width="19.1796875" style="1" customWidth="1"/>
    <col min="4" max="4" width="14.6328125" style="1" customWidth="1"/>
    <col min="5" max="5" width="5.6328125" style="1" customWidth="1"/>
    <col min="6" max="6" width="27.6328125" style="1" customWidth="1"/>
    <col min="7" max="7" width="18.1796875" style="1" customWidth="1"/>
    <col min="8" max="8" width="12.6328125" style="1" bestFit="1" customWidth="1"/>
    <col min="9" max="9" width="5.6328125" style="1" customWidth="1"/>
    <col min="10" max="10" width="27.6328125" style="1" customWidth="1"/>
    <col min="11" max="11" width="18.453125" style="1" customWidth="1"/>
    <col min="12" max="12" width="16.453125" style="1" customWidth="1"/>
    <col min="13" max="13" width="5.6328125" style="1" customWidth="1"/>
    <col min="14" max="14" width="20.90625" style="1" customWidth="1"/>
    <col min="15" max="16" width="11.54296875" style="1"/>
    <col min="17" max="17" width="5.6328125" style="1" customWidth="1"/>
    <col min="18" max="18" width="20.81640625" style="1" customWidth="1"/>
    <col min="19" max="19" width="15.90625" style="1" customWidth="1"/>
    <col min="20" max="16384" width="11.54296875" style="1"/>
  </cols>
  <sheetData>
    <row r="2" spans="2:12" ht="25" x14ac:dyDescent="0.7">
      <c r="B2" s="2" t="s">
        <v>14</v>
      </c>
      <c r="C2" s="2"/>
    </row>
    <row r="4" spans="2:12" x14ac:dyDescent="0.45">
      <c r="B4" s="9" t="s">
        <v>78</v>
      </c>
    </row>
    <row r="5" spans="2:12" x14ac:dyDescent="0.45">
      <c r="B5" s="1" t="s">
        <v>3</v>
      </c>
    </row>
    <row r="7" spans="2:12" x14ac:dyDescent="0.45">
      <c r="B7" s="3" t="s">
        <v>0</v>
      </c>
      <c r="F7" s="3" t="s">
        <v>67</v>
      </c>
      <c r="J7" s="3" t="s">
        <v>29</v>
      </c>
    </row>
    <row r="8" spans="2:12" x14ac:dyDescent="0.45">
      <c r="B8" s="5" t="s">
        <v>1</v>
      </c>
      <c r="C8" s="6" t="s">
        <v>5</v>
      </c>
      <c r="D8" s="4" t="s">
        <v>2</v>
      </c>
      <c r="F8" s="5" t="s">
        <v>1</v>
      </c>
      <c r="G8" s="6" t="s">
        <v>5</v>
      </c>
      <c r="H8" s="4" t="s">
        <v>2</v>
      </c>
      <c r="J8" s="5" t="s">
        <v>1</v>
      </c>
      <c r="K8" s="6" t="s">
        <v>5</v>
      </c>
      <c r="L8" s="4" t="s">
        <v>2</v>
      </c>
    </row>
    <row r="9" spans="2:12" x14ac:dyDescent="0.45">
      <c r="B9" s="28" t="s">
        <v>10</v>
      </c>
      <c r="C9" s="7" t="s">
        <v>68</v>
      </c>
      <c r="D9" s="8">
        <v>899</v>
      </c>
      <c r="F9" s="28" t="s">
        <v>16</v>
      </c>
      <c r="G9" s="7" t="s">
        <v>93</v>
      </c>
      <c r="H9" s="8">
        <v>849</v>
      </c>
      <c r="J9" s="7" t="s">
        <v>34</v>
      </c>
      <c r="K9" s="7" t="s">
        <v>30</v>
      </c>
      <c r="L9" s="8">
        <v>799</v>
      </c>
    </row>
    <row r="10" spans="2:12" x14ac:dyDescent="0.45">
      <c r="B10" s="29"/>
      <c r="C10" s="7" t="s">
        <v>9</v>
      </c>
      <c r="D10" s="8">
        <v>949</v>
      </c>
      <c r="F10" s="29"/>
      <c r="G10" s="7" t="s">
        <v>94</v>
      </c>
      <c r="H10" s="8">
        <v>899</v>
      </c>
      <c r="J10" s="10" t="s">
        <v>35</v>
      </c>
      <c r="K10" s="10" t="s">
        <v>31</v>
      </c>
      <c r="L10" s="11">
        <v>999</v>
      </c>
    </row>
    <row r="11" spans="2:12" x14ac:dyDescent="0.45">
      <c r="B11" s="30"/>
      <c r="C11" s="7" t="s">
        <v>7</v>
      </c>
      <c r="D11" s="8">
        <v>1069</v>
      </c>
      <c r="F11" s="31" t="s">
        <v>17</v>
      </c>
      <c r="G11" s="10" t="s">
        <v>93</v>
      </c>
      <c r="H11" s="11">
        <v>1049</v>
      </c>
      <c r="J11" s="7" t="s">
        <v>36</v>
      </c>
      <c r="K11" s="7" t="s">
        <v>33</v>
      </c>
      <c r="L11" s="8">
        <v>1399</v>
      </c>
    </row>
    <row r="12" spans="2:12" x14ac:dyDescent="0.45">
      <c r="B12" s="31" t="s">
        <v>11</v>
      </c>
      <c r="C12" s="10" t="s">
        <v>12</v>
      </c>
      <c r="D12" s="11">
        <v>799</v>
      </c>
      <c r="F12" s="32"/>
      <c r="G12" s="10" t="s">
        <v>94</v>
      </c>
      <c r="H12" s="11">
        <v>1099</v>
      </c>
      <c r="J12" s="10" t="s">
        <v>37</v>
      </c>
      <c r="K12" s="10" t="s">
        <v>32</v>
      </c>
      <c r="L12" s="11">
        <v>299</v>
      </c>
    </row>
    <row r="13" spans="2:12" x14ac:dyDescent="0.45">
      <c r="B13" s="32"/>
      <c r="C13" s="10" t="s">
        <v>9</v>
      </c>
      <c r="D13" s="11">
        <v>849</v>
      </c>
      <c r="F13" s="28" t="s">
        <v>18</v>
      </c>
      <c r="G13" s="7" t="s">
        <v>95</v>
      </c>
      <c r="H13" s="8">
        <v>1249</v>
      </c>
      <c r="J13" s="7" t="s">
        <v>40</v>
      </c>
      <c r="K13" s="7" t="s">
        <v>32</v>
      </c>
      <c r="L13" s="8">
        <v>399</v>
      </c>
    </row>
    <row r="14" spans="2:12" x14ac:dyDescent="0.45">
      <c r="B14" s="33"/>
      <c r="C14" s="10" t="s">
        <v>7</v>
      </c>
      <c r="D14" s="11">
        <v>969</v>
      </c>
      <c r="F14" s="29"/>
      <c r="G14" s="7" t="s">
        <v>96</v>
      </c>
      <c r="H14" s="8">
        <v>1299</v>
      </c>
      <c r="J14" s="10" t="s">
        <v>41</v>
      </c>
      <c r="K14" s="10" t="s">
        <v>42</v>
      </c>
      <c r="L14" s="11">
        <v>199</v>
      </c>
    </row>
    <row r="15" spans="2:12" ht="16.5" customHeight="1" x14ac:dyDescent="0.45">
      <c r="B15" s="28" t="s">
        <v>4</v>
      </c>
      <c r="C15" s="7" t="s">
        <v>9</v>
      </c>
      <c r="D15" s="8">
        <v>1149</v>
      </c>
      <c r="F15" s="30"/>
      <c r="G15" s="7" t="s">
        <v>97</v>
      </c>
      <c r="H15" s="8">
        <v>1429</v>
      </c>
      <c r="J15" s="7" t="s">
        <v>108</v>
      </c>
      <c r="K15" s="7" t="s">
        <v>31</v>
      </c>
      <c r="L15" s="8">
        <v>749</v>
      </c>
    </row>
    <row r="16" spans="2:12" ht="16.5" customHeight="1" x14ac:dyDescent="0.45">
      <c r="B16" s="29"/>
      <c r="C16" s="7" t="s">
        <v>7</v>
      </c>
      <c r="D16" s="8">
        <v>1269</v>
      </c>
      <c r="F16" s="31" t="s">
        <v>98</v>
      </c>
      <c r="G16" s="10" t="s">
        <v>24</v>
      </c>
      <c r="H16" s="11">
        <v>899</v>
      </c>
      <c r="J16" s="10" t="s">
        <v>109</v>
      </c>
      <c r="K16" s="10" t="s">
        <v>110</v>
      </c>
      <c r="L16" s="11">
        <v>349</v>
      </c>
    </row>
    <row r="17" spans="2:12" x14ac:dyDescent="0.45">
      <c r="B17" s="30"/>
      <c r="C17" s="7" t="s">
        <v>8</v>
      </c>
      <c r="D17" s="8">
        <v>1499</v>
      </c>
      <c r="F17" s="32"/>
      <c r="G17" s="10" t="s">
        <v>27</v>
      </c>
      <c r="H17" s="11">
        <v>999</v>
      </c>
      <c r="J17" s="7" t="s">
        <v>43</v>
      </c>
      <c r="K17" s="7" t="s">
        <v>44</v>
      </c>
      <c r="L17" s="8">
        <v>229</v>
      </c>
    </row>
    <row r="18" spans="2:12" x14ac:dyDescent="0.45">
      <c r="B18" s="31" t="s">
        <v>6</v>
      </c>
      <c r="C18" s="10" t="s">
        <v>9</v>
      </c>
      <c r="D18" s="11">
        <v>1249</v>
      </c>
      <c r="F18" s="28" t="s">
        <v>99</v>
      </c>
      <c r="G18" s="7" t="s">
        <v>24</v>
      </c>
      <c r="H18" s="8">
        <v>999</v>
      </c>
      <c r="J18" s="10" t="s">
        <v>107</v>
      </c>
      <c r="K18" s="10" t="s">
        <v>32</v>
      </c>
      <c r="L18" s="11">
        <v>279</v>
      </c>
    </row>
    <row r="19" spans="2:12" x14ac:dyDescent="0.45">
      <c r="B19" s="32"/>
      <c r="C19" s="10" t="s">
        <v>7</v>
      </c>
      <c r="D19" s="11">
        <v>1369</v>
      </c>
      <c r="F19" s="29"/>
      <c r="G19" s="7" t="s">
        <v>27</v>
      </c>
      <c r="H19" s="8">
        <v>1099</v>
      </c>
      <c r="J19" s="7" t="s">
        <v>38</v>
      </c>
      <c r="K19" s="7"/>
      <c r="L19" s="8">
        <v>2499</v>
      </c>
    </row>
    <row r="20" spans="2:12" x14ac:dyDescent="0.45">
      <c r="B20" s="33"/>
      <c r="C20" s="10" t="s">
        <v>8</v>
      </c>
      <c r="D20" s="11">
        <v>1599</v>
      </c>
      <c r="F20" s="31" t="s">
        <v>100</v>
      </c>
      <c r="G20" s="10" t="s">
        <v>27</v>
      </c>
      <c r="H20" s="11">
        <v>1349</v>
      </c>
      <c r="J20" s="10" t="s">
        <v>39</v>
      </c>
      <c r="K20" s="10" t="s">
        <v>31</v>
      </c>
      <c r="L20" s="11">
        <v>1199</v>
      </c>
    </row>
    <row r="21" spans="2:12" x14ac:dyDescent="0.45">
      <c r="B21" s="28" t="s">
        <v>69</v>
      </c>
      <c r="C21" s="7" t="s">
        <v>12</v>
      </c>
      <c r="D21" s="8">
        <v>479</v>
      </c>
      <c r="F21" s="32"/>
      <c r="G21" s="10" t="s">
        <v>21</v>
      </c>
      <c r="H21" s="11">
        <v>1509.95</v>
      </c>
      <c r="J21" s="7" t="s">
        <v>45</v>
      </c>
      <c r="K21" s="7" t="s">
        <v>46</v>
      </c>
      <c r="L21" s="8">
        <v>109</v>
      </c>
    </row>
    <row r="22" spans="2:12" x14ac:dyDescent="0.45">
      <c r="B22" s="29"/>
      <c r="C22" s="7" t="s">
        <v>9</v>
      </c>
      <c r="D22" s="8">
        <v>529</v>
      </c>
      <c r="F22" s="28" t="s">
        <v>28</v>
      </c>
      <c r="G22" s="7" t="s">
        <v>24</v>
      </c>
      <c r="H22" s="8">
        <v>649</v>
      </c>
      <c r="J22" s="10" t="s">
        <v>111</v>
      </c>
      <c r="K22" s="10" t="s">
        <v>76</v>
      </c>
      <c r="L22" s="11">
        <v>149</v>
      </c>
    </row>
    <row r="23" spans="2:12" x14ac:dyDescent="0.45">
      <c r="B23" s="30"/>
      <c r="C23" s="7" t="s">
        <v>7</v>
      </c>
      <c r="D23" s="8">
        <v>649</v>
      </c>
      <c r="F23" s="29"/>
      <c r="G23" s="7" t="s">
        <v>19</v>
      </c>
      <c r="H23" s="8">
        <v>719</v>
      </c>
      <c r="J23" s="7" t="s">
        <v>112</v>
      </c>
      <c r="K23" s="7" t="s">
        <v>86</v>
      </c>
      <c r="L23" s="8">
        <v>159</v>
      </c>
    </row>
    <row r="24" spans="2:12" x14ac:dyDescent="0.45">
      <c r="F24" s="30"/>
      <c r="G24" s="7" t="s">
        <v>27</v>
      </c>
      <c r="H24" s="8">
        <v>749</v>
      </c>
    </row>
    <row r="25" spans="2:12" x14ac:dyDescent="0.45">
      <c r="C25" s="1" t="s">
        <v>13</v>
      </c>
      <c r="D25" s="3">
        <f>SUM(D9:D23)/15</f>
        <v>1021.6666666666666</v>
      </c>
      <c r="F25" s="10" t="s">
        <v>22</v>
      </c>
      <c r="G25" s="10" t="s">
        <v>20</v>
      </c>
      <c r="H25" s="11">
        <v>1798.99</v>
      </c>
      <c r="K25" s="1" t="s">
        <v>13</v>
      </c>
      <c r="L25" s="3">
        <f>SUM(L9:L23)/15</f>
        <v>654.33333333333337</v>
      </c>
    </row>
    <row r="26" spans="2:12" x14ac:dyDescent="0.45">
      <c r="F26" s="28" t="s">
        <v>101</v>
      </c>
      <c r="G26" s="7" t="s">
        <v>19</v>
      </c>
      <c r="H26" s="8">
        <v>949</v>
      </c>
    </row>
    <row r="27" spans="2:12" x14ac:dyDescent="0.45">
      <c r="F27" s="29"/>
      <c r="G27" s="7" t="s">
        <v>20</v>
      </c>
      <c r="H27" s="8">
        <v>1049</v>
      </c>
    </row>
    <row r="28" spans="2:12" x14ac:dyDescent="0.45">
      <c r="F28" s="31" t="s">
        <v>102</v>
      </c>
      <c r="G28" s="10" t="s">
        <v>20</v>
      </c>
      <c r="H28" s="11">
        <v>1299</v>
      </c>
    </row>
    <row r="29" spans="2:12" x14ac:dyDescent="0.45">
      <c r="F29" s="32"/>
      <c r="G29" s="10" t="s">
        <v>21</v>
      </c>
      <c r="H29" s="11">
        <v>1399</v>
      </c>
    </row>
    <row r="30" spans="2:12" ht="16.5" customHeight="1" x14ac:dyDescent="0.45">
      <c r="F30" s="7" t="s">
        <v>23</v>
      </c>
      <c r="G30" s="7" t="s">
        <v>103</v>
      </c>
      <c r="H30" s="8">
        <v>449</v>
      </c>
    </row>
    <row r="31" spans="2:12" ht="16.5" customHeight="1" x14ac:dyDescent="0.45">
      <c r="F31" s="31" t="s">
        <v>25</v>
      </c>
      <c r="G31" s="10" t="s">
        <v>103</v>
      </c>
      <c r="H31" s="11">
        <v>349</v>
      </c>
    </row>
    <row r="32" spans="2:12" ht="16.5" customHeight="1" x14ac:dyDescent="0.45">
      <c r="F32" s="32"/>
      <c r="G32" s="10" t="s">
        <v>104</v>
      </c>
      <c r="H32" s="11">
        <v>409</v>
      </c>
    </row>
    <row r="33" spans="2:20" ht="16.5" customHeight="1" x14ac:dyDescent="0.45">
      <c r="F33" s="28" t="s">
        <v>26</v>
      </c>
      <c r="G33" s="7" t="s">
        <v>105</v>
      </c>
      <c r="H33" s="8">
        <v>429</v>
      </c>
    </row>
    <row r="34" spans="2:20" ht="16.5" customHeight="1" x14ac:dyDescent="0.45">
      <c r="F34" s="30"/>
      <c r="G34" s="7" t="s">
        <v>106</v>
      </c>
      <c r="H34" s="8">
        <v>488.99</v>
      </c>
    </row>
    <row r="35" spans="2:20" x14ac:dyDescent="0.45">
      <c r="F35" s="17"/>
    </row>
    <row r="36" spans="2:20" x14ac:dyDescent="0.45">
      <c r="G36" s="1" t="s">
        <v>13</v>
      </c>
      <c r="H36" s="3">
        <f>SUM(H9:H34)/26</f>
        <v>979.42038461538482</v>
      </c>
    </row>
    <row r="39" spans="2:20" x14ac:dyDescent="0.45">
      <c r="B39" s="3" t="s">
        <v>47</v>
      </c>
      <c r="F39" s="3" t="s">
        <v>48</v>
      </c>
      <c r="J39" s="3" t="s">
        <v>49</v>
      </c>
      <c r="N39" s="3" t="s">
        <v>50</v>
      </c>
      <c r="R39" s="3" t="s">
        <v>133</v>
      </c>
    </row>
    <row r="40" spans="2:20" x14ac:dyDescent="0.45">
      <c r="B40" s="5" t="s">
        <v>1</v>
      </c>
      <c r="C40" s="6" t="s">
        <v>5</v>
      </c>
      <c r="D40" s="4" t="s">
        <v>2</v>
      </c>
      <c r="F40" s="5" t="s">
        <v>1</v>
      </c>
      <c r="G40" s="6" t="s">
        <v>5</v>
      </c>
      <c r="H40" s="4" t="s">
        <v>2</v>
      </c>
      <c r="J40" s="5" t="s">
        <v>1</v>
      </c>
      <c r="K40" s="6" t="s">
        <v>5</v>
      </c>
      <c r="L40" s="4" t="s">
        <v>2</v>
      </c>
      <c r="N40" s="5" t="s">
        <v>1</v>
      </c>
      <c r="O40" s="6" t="s">
        <v>5</v>
      </c>
      <c r="P40" s="4" t="s">
        <v>2</v>
      </c>
      <c r="R40" s="5" t="s">
        <v>1</v>
      </c>
      <c r="S40" s="6" t="s">
        <v>5</v>
      </c>
      <c r="T40" s="4" t="s">
        <v>2</v>
      </c>
    </row>
    <row r="41" spans="2:20" ht="16.75" customHeight="1" x14ac:dyDescent="0.45">
      <c r="B41" s="28" t="s">
        <v>79</v>
      </c>
      <c r="C41" s="7" t="s">
        <v>30</v>
      </c>
      <c r="D41" s="8">
        <v>799.9</v>
      </c>
      <c r="F41" s="7" t="s">
        <v>51</v>
      </c>
      <c r="G41" s="7" t="s">
        <v>113</v>
      </c>
      <c r="H41" s="8">
        <v>899</v>
      </c>
      <c r="J41" s="7" t="s">
        <v>55</v>
      </c>
      <c r="K41" s="7"/>
      <c r="L41" s="8">
        <v>419</v>
      </c>
      <c r="N41" s="7" t="s">
        <v>118</v>
      </c>
      <c r="O41" s="7" t="s">
        <v>115</v>
      </c>
      <c r="P41" s="8">
        <v>89.99</v>
      </c>
      <c r="R41" s="28" t="s">
        <v>134</v>
      </c>
      <c r="S41" s="7" t="s">
        <v>30</v>
      </c>
      <c r="T41" s="8">
        <v>899</v>
      </c>
    </row>
    <row r="42" spans="2:20" x14ac:dyDescent="0.45">
      <c r="B42" s="30"/>
      <c r="C42" s="7" t="s">
        <v>31</v>
      </c>
      <c r="D42" s="8">
        <v>899.9</v>
      </c>
      <c r="F42" s="10" t="s">
        <v>52</v>
      </c>
      <c r="G42" s="10" t="s">
        <v>113</v>
      </c>
      <c r="H42" s="11">
        <v>369</v>
      </c>
      <c r="J42" s="10" t="s">
        <v>56</v>
      </c>
      <c r="K42" s="10"/>
      <c r="L42" s="11">
        <v>469</v>
      </c>
      <c r="N42" s="10" t="s">
        <v>119</v>
      </c>
      <c r="O42" s="10" t="s">
        <v>116</v>
      </c>
      <c r="P42" s="11">
        <v>119.99</v>
      </c>
      <c r="R42" s="30"/>
      <c r="S42" s="7" t="s">
        <v>139</v>
      </c>
      <c r="T42" s="8">
        <v>999</v>
      </c>
    </row>
    <row r="43" spans="2:20" x14ac:dyDescent="0.45">
      <c r="B43" s="31" t="s">
        <v>59</v>
      </c>
      <c r="C43" s="10" t="s">
        <v>60</v>
      </c>
      <c r="D43" s="11">
        <v>299.89999999999998</v>
      </c>
      <c r="F43" s="7" t="s">
        <v>53</v>
      </c>
      <c r="G43" s="7" t="s">
        <v>114</v>
      </c>
      <c r="H43" s="8">
        <v>1199</v>
      </c>
      <c r="N43" s="7" t="s">
        <v>120</v>
      </c>
      <c r="O43" s="7" t="s">
        <v>117</v>
      </c>
      <c r="P43" s="8">
        <v>129.99</v>
      </c>
      <c r="R43" s="31">
        <v>9</v>
      </c>
      <c r="S43" s="10" t="s">
        <v>30</v>
      </c>
      <c r="T43" s="11">
        <v>699</v>
      </c>
    </row>
    <row r="44" spans="2:20" x14ac:dyDescent="0.45">
      <c r="B44" s="32"/>
      <c r="C44" s="10" t="s">
        <v>32</v>
      </c>
      <c r="D44" s="11">
        <v>349.9</v>
      </c>
      <c r="F44" s="10" t="s">
        <v>54</v>
      </c>
      <c r="G44" s="10" t="s">
        <v>113</v>
      </c>
      <c r="H44" s="11">
        <v>199</v>
      </c>
      <c r="K44" s="1" t="s">
        <v>13</v>
      </c>
      <c r="L44" s="3">
        <f>SUM(L41:L42)/2</f>
        <v>444</v>
      </c>
      <c r="N44" s="10" t="s">
        <v>121</v>
      </c>
      <c r="O44" s="10" t="s">
        <v>115</v>
      </c>
      <c r="P44" s="11">
        <v>99.99</v>
      </c>
      <c r="R44" s="33"/>
      <c r="S44" s="10" t="s">
        <v>139</v>
      </c>
      <c r="T44" s="11">
        <v>799</v>
      </c>
    </row>
    <row r="45" spans="2:20" ht="16.75" customHeight="1" x14ac:dyDescent="0.45">
      <c r="B45" s="7" t="s">
        <v>58</v>
      </c>
      <c r="C45" s="7" t="s">
        <v>30</v>
      </c>
      <c r="D45" s="8">
        <v>399.9</v>
      </c>
      <c r="N45" s="7" t="s">
        <v>122</v>
      </c>
      <c r="O45" s="7" t="s">
        <v>12</v>
      </c>
      <c r="P45" s="8">
        <v>169.99</v>
      </c>
      <c r="R45" s="28" t="s">
        <v>135</v>
      </c>
      <c r="S45" s="7" t="s">
        <v>30</v>
      </c>
      <c r="T45" s="8">
        <v>599</v>
      </c>
    </row>
    <row r="46" spans="2:20" x14ac:dyDescent="0.45">
      <c r="B46" s="31" t="s">
        <v>80</v>
      </c>
      <c r="C46" s="10" t="s">
        <v>30</v>
      </c>
      <c r="D46" s="11">
        <v>799.9</v>
      </c>
      <c r="G46" s="1" t="s">
        <v>13</v>
      </c>
      <c r="H46" s="3">
        <f>SUM(H41:H44)/4</f>
        <v>666.5</v>
      </c>
      <c r="N46" s="10" t="s">
        <v>123</v>
      </c>
      <c r="O46" s="10" t="s">
        <v>9</v>
      </c>
      <c r="P46" s="11">
        <v>269.99</v>
      </c>
      <c r="R46" s="30"/>
      <c r="S46" s="7" t="s">
        <v>139</v>
      </c>
      <c r="T46" s="8">
        <v>699</v>
      </c>
    </row>
    <row r="47" spans="2:20" x14ac:dyDescent="0.45">
      <c r="B47" s="32"/>
      <c r="C47" s="10" t="s">
        <v>31</v>
      </c>
      <c r="D47" s="11">
        <v>899.9</v>
      </c>
      <c r="N47" s="7" t="s">
        <v>132</v>
      </c>
      <c r="O47" s="7" t="s">
        <v>124</v>
      </c>
      <c r="P47" s="8">
        <v>189.99</v>
      </c>
      <c r="R47" s="31" t="s">
        <v>136</v>
      </c>
      <c r="S47" s="10" t="s">
        <v>30</v>
      </c>
      <c r="T47" s="11">
        <v>899</v>
      </c>
    </row>
    <row r="48" spans="2:20" x14ac:dyDescent="0.45">
      <c r="B48" s="7" t="s">
        <v>81</v>
      </c>
      <c r="C48" s="7" t="s">
        <v>31</v>
      </c>
      <c r="D48" s="8">
        <v>999.9</v>
      </c>
      <c r="N48" s="10" t="s">
        <v>125</v>
      </c>
      <c r="O48" s="10" t="s">
        <v>126</v>
      </c>
      <c r="P48" s="11">
        <v>149.99</v>
      </c>
      <c r="R48" s="33"/>
      <c r="S48" s="10" t="s">
        <v>139</v>
      </c>
      <c r="T48" s="11">
        <v>999</v>
      </c>
    </row>
    <row r="49" spans="2:20" x14ac:dyDescent="0.45">
      <c r="B49" s="10" t="s">
        <v>82</v>
      </c>
      <c r="C49" s="10" t="s">
        <v>32</v>
      </c>
      <c r="D49" s="11">
        <v>499.9</v>
      </c>
      <c r="N49" s="7" t="s">
        <v>127</v>
      </c>
      <c r="O49" s="7" t="s">
        <v>12</v>
      </c>
      <c r="P49" s="8">
        <v>299.99</v>
      </c>
      <c r="R49" s="7">
        <v>8</v>
      </c>
      <c r="S49" s="7" t="s">
        <v>30</v>
      </c>
      <c r="T49" s="8">
        <v>649</v>
      </c>
    </row>
    <row r="50" spans="2:20" x14ac:dyDescent="0.45">
      <c r="B50" s="28" t="s">
        <v>83</v>
      </c>
      <c r="C50" s="7" t="s">
        <v>30</v>
      </c>
      <c r="D50" s="8">
        <v>599.9</v>
      </c>
      <c r="N50" s="10" t="s">
        <v>128</v>
      </c>
      <c r="O50" s="10" t="s">
        <v>126</v>
      </c>
      <c r="P50" s="11">
        <v>229.99</v>
      </c>
      <c r="R50" s="31" t="s">
        <v>137</v>
      </c>
      <c r="S50" s="10" t="s">
        <v>30</v>
      </c>
      <c r="T50" s="11">
        <v>399</v>
      </c>
    </row>
    <row r="51" spans="2:20" x14ac:dyDescent="0.45">
      <c r="B51" s="30"/>
      <c r="C51" s="7" t="s">
        <v>31</v>
      </c>
      <c r="D51" s="8">
        <v>649.9</v>
      </c>
      <c r="N51" s="7" t="s">
        <v>129</v>
      </c>
      <c r="O51" s="7" t="s">
        <v>130</v>
      </c>
      <c r="P51" s="8">
        <v>499.99</v>
      </c>
      <c r="R51" s="33"/>
      <c r="S51" s="10" t="s">
        <v>139</v>
      </c>
      <c r="T51" s="11">
        <v>499</v>
      </c>
    </row>
    <row r="52" spans="2:20" ht="16.75" customHeight="1" x14ac:dyDescent="0.45">
      <c r="B52" s="31" t="s">
        <v>84</v>
      </c>
      <c r="C52" s="10" t="s">
        <v>60</v>
      </c>
      <c r="D52" s="11">
        <v>279.89999999999998</v>
      </c>
      <c r="N52" s="10" t="s">
        <v>131</v>
      </c>
      <c r="O52" s="10" t="s">
        <v>126</v>
      </c>
      <c r="P52" s="11">
        <v>349.99</v>
      </c>
      <c r="R52" s="7" t="s">
        <v>141</v>
      </c>
      <c r="S52" s="7" t="s">
        <v>32</v>
      </c>
      <c r="T52" s="8">
        <v>349</v>
      </c>
    </row>
    <row r="53" spans="2:20" x14ac:dyDescent="0.45">
      <c r="B53" s="32"/>
      <c r="C53" s="10" t="s">
        <v>32</v>
      </c>
      <c r="D53" s="11">
        <v>349.9</v>
      </c>
      <c r="N53" s="7" t="s">
        <v>57</v>
      </c>
      <c r="O53" s="7"/>
      <c r="P53" s="8">
        <v>1499.99</v>
      </c>
      <c r="R53" s="10" t="s">
        <v>140</v>
      </c>
      <c r="S53" s="10" t="s">
        <v>42</v>
      </c>
      <c r="T53" s="11">
        <v>199</v>
      </c>
    </row>
    <row r="54" spans="2:20" x14ac:dyDescent="0.45">
      <c r="B54" s="7" t="s">
        <v>61</v>
      </c>
      <c r="C54" s="7" t="s">
        <v>44</v>
      </c>
      <c r="D54" s="8">
        <v>199.9</v>
      </c>
    </row>
    <row r="55" spans="2:20" x14ac:dyDescent="0.45">
      <c r="B55" s="31" t="s">
        <v>62</v>
      </c>
      <c r="C55" s="10" t="s">
        <v>60</v>
      </c>
      <c r="D55" s="11">
        <v>279.89999999999998</v>
      </c>
      <c r="N55" s="1" t="s">
        <v>13</v>
      </c>
      <c r="P55" s="3">
        <f>SUM(P41:P53)/13</f>
        <v>315.37461538461537</v>
      </c>
      <c r="R55" s="1" t="s">
        <v>13</v>
      </c>
      <c r="T55" s="3">
        <f>SUM(T41:T53)/13</f>
        <v>668.23076923076928</v>
      </c>
    </row>
    <row r="56" spans="2:20" x14ac:dyDescent="0.45">
      <c r="B56" s="32"/>
      <c r="C56" s="10" t="s">
        <v>32</v>
      </c>
      <c r="D56" s="11">
        <v>299.89999999999998</v>
      </c>
    </row>
    <row r="57" spans="2:20" x14ac:dyDescent="0.45">
      <c r="B57" s="33"/>
      <c r="C57" s="10" t="s">
        <v>30</v>
      </c>
      <c r="D57" s="11">
        <v>329.9</v>
      </c>
    </row>
    <row r="58" spans="2:20" x14ac:dyDescent="0.45">
      <c r="B58" s="28" t="s">
        <v>74</v>
      </c>
      <c r="C58" s="7" t="s">
        <v>42</v>
      </c>
      <c r="D58" s="8">
        <v>169.9</v>
      </c>
    </row>
    <row r="59" spans="2:20" x14ac:dyDescent="0.45">
      <c r="B59" s="30"/>
      <c r="C59" s="7" t="s">
        <v>44</v>
      </c>
      <c r="D59" s="8">
        <v>199.9</v>
      </c>
    </row>
    <row r="60" spans="2:20" x14ac:dyDescent="0.45">
      <c r="B60" s="31" t="s">
        <v>75</v>
      </c>
      <c r="C60" s="10" t="s">
        <v>46</v>
      </c>
      <c r="D60" s="11">
        <v>129.9</v>
      </c>
    </row>
    <row r="61" spans="2:20" x14ac:dyDescent="0.45">
      <c r="B61" s="32"/>
      <c r="C61" s="10" t="s">
        <v>76</v>
      </c>
      <c r="D61" s="11">
        <v>149.9</v>
      </c>
    </row>
    <row r="62" spans="2:20" x14ac:dyDescent="0.45">
      <c r="B62" s="7" t="s">
        <v>77</v>
      </c>
      <c r="C62" s="7" t="s">
        <v>46</v>
      </c>
      <c r="D62" s="8">
        <v>119.9</v>
      </c>
    </row>
    <row r="63" spans="2:20" x14ac:dyDescent="0.45">
      <c r="B63" s="31" t="s">
        <v>85</v>
      </c>
      <c r="C63" s="10" t="s">
        <v>86</v>
      </c>
      <c r="D63" s="11">
        <v>159.9</v>
      </c>
    </row>
    <row r="64" spans="2:20" x14ac:dyDescent="0.45">
      <c r="B64" s="32"/>
      <c r="C64" s="10" t="s">
        <v>42</v>
      </c>
      <c r="D64" s="11">
        <v>179.9</v>
      </c>
    </row>
    <row r="65" spans="2:4" x14ac:dyDescent="0.45">
      <c r="B65" s="28" t="s">
        <v>88</v>
      </c>
      <c r="C65" s="7" t="s">
        <v>76</v>
      </c>
      <c r="D65" s="8">
        <v>199.9</v>
      </c>
    </row>
    <row r="66" spans="2:4" x14ac:dyDescent="0.45">
      <c r="B66" s="30"/>
      <c r="C66" s="7" t="s">
        <v>44</v>
      </c>
      <c r="D66" s="8">
        <v>229.9</v>
      </c>
    </row>
    <row r="67" spans="2:4" x14ac:dyDescent="0.45">
      <c r="B67" s="31" t="s">
        <v>89</v>
      </c>
      <c r="C67" s="10" t="s">
        <v>42</v>
      </c>
      <c r="D67" s="11">
        <v>229.9</v>
      </c>
    </row>
    <row r="68" spans="2:4" x14ac:dyDescent="0.45">
      <c r="B68" s="32"/>
      <c r="C68" s="10" t="s">
        <v>32</v>
      </c>
      <c r="D68" s="11">
        <v>269.89999999999998</v>
      </c>
    </row>
    <row r="69" spans="2:4" x14ac:dyDescent="0.45">
      <c r="B69" s="28" t="s">
        <v>87</v>
      </c>
      <c r="C69" s="7" t="s">
        <v>42</v>
      </c>
      <c r="D69" s="8">
        <v>229.9</v>
      </c>
    </row>
    <row r="70" spans="2:4" x14ac:dyDescent="0.45">
      <c r="B70" s="30"/>
      <c r="C70" s="7" t="s">
        <v>44</v>
      </c>
      <c r="D70" s="8">
        <v>269.89999999999998</v>
      </c>
    </row>
    <row r="71" spans="2:4" x14ac:dyDescent="0.45">
      <c r="B71" s="31" t="s">
        <v>90</v>
      </c>
      <c r="C71" s="10" t="s">
        <v>60</v>
      </c>
      <c r="D71" s="11">
        <v>269.89999999999998</v>
      </c>
    </row>
    <row r="72" spans="2:4" x14ac:dyDescent="0.45">
      <c r="B72" s="32"/>
      <c r="C72" s="10" t="s">
        <v>32</v>
      </c>
      <c r="D72" s="11">
        <v>299.89999999999998</v>
      </c>
    </row>
    <row r="73" spans="2:4" x14ac:dyDescent="0.45">
      <c r="B73" s="28" t="s">
        <v>70</v>
      </c>
      <c r="C73" s="7" t="s">
        <v>71</v>
      </c>
      <c r="D73" s="8">
        <v>349.9</v>
      </c>
    </row>
    <row r="74" spans="2:4" x14ac:dyDescent="0.45">
      <c r="B74" s="30"/>
      <c r="C74" s="7" t="s">
        <v>72</v>
      </c>
      <c r="D74" s="8">
        <v>399.9</v>
      </c>
    </row>
    <row r="75" spans="2:4" x14ac:dyDescent="0.45">
      <c r="B75" s="31" t="s">
        <v>73</v>
      </c>
      <c r="C75" s="10" t="s">
        <v>32</v>
      </c>
      <c r="D75" s="11">
        <v>249.9</v>
      </c>
    </row>
    <row r="76" spans="2:4" x14ac:dyDescent="0.45">
      <c r="B76" s="32"/>
      <c r="C76" s="10" t="s">
        <v>31</v>
      </c>
      <c r="D76" s="11">
        <v>299.89999999999998</v>
      </c>
    </row>
    <row r="77" spans="2:4" x14ac:dyDescent="0.45">
      <c r="B77" s="28" t="s">
        <v>91</v>
      </c>
      <c r="C77" s="7" t="s">
        <v>42</v>
      </c>
      <c r="D77" s="8">
        <v>149.9</v>
      </c>
    </row>
    <row r="78" spans="2:4" x14ac:dyDescent="0.45">
      <c r="B78" s="30"/>
      <c r="C78" s="7" t="s">
        <v>44</v>
      </c>
      <c r="D78" s="8">
        <v>169.9</v>
      </c>
    </row>
    <row r="79" spans="2:4" x14ac:dyDescent="0.45">
      <c r="B79" s="31" t="s">
        <v>92</v>
      </c>
      <c r="C79" s="10" t="s">
        <v>60</v>
      </c>
      <c r="D79" s="11">
        <v>229.9</v>
      </c>
    </row>
    <row r="80" spans="2:4" x14ac:dyDescent="0.45">
      <c r="B80" s="32"/>
      <c r="C80" s="10" t="s">
        <v>32</v>
      </c>
      <c r="D80" s="11">
        <v>269.89999999999998</v>
      </c>
    </row>
    <row r="82" spans="2:6" x14ac:dyDescent="0.45">
      <c r="C82" s="1" t="s">
        <v>13</v>
      </c>
      <c r="D82" s="3">
        <f>SUM(D41:D80)/40</f>
        <v>354.14999999999975</v>
      </c>
    </row>
    <row r="85" spans="2:6" x14ac:dyDescent="0.45">
      <c r="C85" s="1" t="s">
        <v>63</v>
      </c>
      <c r="D85" s="3">
        <f>D25+H36</f>
        <v>2001.0870512820516</v>
      </c>
    </row>
    <row r="86" spans="2:6" x14ac:dyDescent="0.45">
      <c r="B86" s="13" t="s">
        <v>66</v>
      </c>
      <c r="D86" s="12">
        <f>D85/2</f>
        <v>1000.5435256410258</v>
      </c>
    </row>
    <row r="89" spans="2:6" x14ac:dyDescent="0.45">
      <c r="B89" s="1" t="s">
        <v>65</v>
      </c>
      <c r="C89" s="1" t="s">
        <v>29</v>
      </c>
      <c r="D89" s="3">
        <f>L25</f>
        <v>654.33333333333337</v>
      </c>
    </row>
    <row r="90" spans="2:6" x14ac:dyDescent="0.45">
      <c r="C90" s="1" t="s">
        <v>47</v>
      </c>
      <c r="D90" s="3">
        <f>D82</f>
        <v>354.14999999999975</v>
      </c>
    </row>
    <row r="91" spans="2:6" x14ac:dyDescent="0.45">
      <c r="C91" s="1" t="s">
        <v>48</v>
      </c>
      <c r="D91" s="3">
        <f>H46</f>
        <v>666.5</v>
      </c>
    </row>
    <row r="92" spans="2:6" x14ac:dyDescent="0.45">
      <c r="C92" s="1" t="s">
        <v>49</v>
      </c>
      <c r="D92" s="3">
        <f>L43</f>
        <v>0</v>
      </c>
    </row>
    <row r="93" spans="2:6" x14ac:dyDescent="0.45">
      <c r="C93" s="1" t="s">
        <v>50</v>
      </c>
      <c r="D93" s="3">
        <f>P55</f>
        <v>315.37461538461537</v>
      </c>
    </row>
    <row r="94" spans="2:6" x14ac:dyDescent="0.45">
      <c r="B94" s="1" t="s">
        <v>64</v>
      </c>
      <c r="D94" s="12">
        <f>SUM(D89:D93)/5</f>
        <v>398.0715897435897</v>
      </c>
    </row>
    <row r="95" spans="2:6" x14ac:dyDescent="0.45">
      <c r="D95" s="19" t="s">
        <v>138</v>
      </c>
      <c r="E95" s="19"/>
      <c r="F95" s="19"/>
    </row>
    <row r="1048566" spans="7:7" x14ac:dyDescent="0.45">
      <c r="G1048566" s="1" t="s">
        <v>15</v>
      </c>
    </row>
  </sheetData>
  <mergeCells count="38">
    <mergeCell ref="B52:B53"/>
    <mergeCell ref="B50:B51"/>
    <mergeCell ref="R41:R42"/>
    <mergeCell ref="R43:R44"/>
    <mergeCell ref="R45:R46"/>
    <mergeCell ref="R47:R48"/>
    <mergeCell ref="R50:R51"/>
    <mergeCell ref="F26:F27"/>
    <mergeCell ref="B41:B42"/>
    <mergeCell ref="B43:B44"/>
    <mergeCell ref="F33:F34"/>
    <mergeCell ref="F31:F32"/>
    <mergeCell ref="F20:F21"/>
    <mergeCell ref="F22:F24"/>
    <mergeCell ref="F28:F29"/>
    <mergeCell ref="B46:B47"/>
    <mergeCell ref="B79:B80"/>
    <mergeCell ref="B58:B59"/>
    <mergeCell ref="B65:B66"/>
    <mergeCell ref="B67:B68"/>
    <mergeCell ref="B71:B72"/>
    <mergeCell ref="B73:B74"/>
    <mergeCell ref="B63:B64"/>
    <mergeCell ref="B69:B70"/>
    <mergeCell ref="B60:B61"/>
    <mergeCell ref="B75:B76"/>
    <mergeCell ref="B77:B78"/>
    <mergeCell ref="B55:B57"/>
    <mergeCell ref="F9:F10"/>
    <mergeCell ref="F11:F12"/>
    <mergeCell ref="F13:F15"/>
    <mergeCell ref="F16:F17"/>
    <mergeCell ref="F18:F19"/>
    <mergeCell ref="B9:B11"/>
    <mergeCell ref="B12:B14"/>
    <mergeCell ref="B15:B17"/>
    <mergeCell ref="B18:B20"/>
    <mergeCell ref="B21:B23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74C68-A7CB-4245-9196-A850CC4ECD98}">
  <dimension ref="B2:J38"/>
  <sheetViews>
    <sheetView tabSelected="1" workbookViewId="0"/>
  </sheetViews>
  <sheetFormatPr baseColWidth="10" defaultRowHeight="16.5" x14ac:dyDescent="0.45"/>
  <cols>
    <col min="1" max="1" width="5.6328125" style="1" customWidth="1"/>
    <col min="2" max="2" width="42.36328125" style="1" customWidth="1"/>
    <col min="3" max="16384" width="10.90625" style="1"/>
  </cols>
  <sheetData>
    <row r="2" spans="2:10" ht="25" x14ac:dyDescent="0.7">
      <c r="B2" s="2" t="s">
        <v>144</v>
      </c>
    </row>
    <row r="4" spans="2:10" x14ac:dyDescent="0.45">
      <c r="B4" s="1" t="s">
        <v>142</v>
      </c>
    </row>
    <row r="6" spans="2:10" x14ac:dyDescent="0.45">
      <c r="B6" s="34" t="s">
        <v>155</v>
      </c>
      <c r="C6" s="36" t="s">
        <v>67</v>
      </c>
      <c r="D6" s="36" t="s">
        <v>0</v>
      </c>
      <c r="E6" s="36" t="s">
        <v>29</v>
      </c>
      <c r="F6" s="36" t="s">
        <v>47</v>
      </c>
      <c r="G6" s="36" t="s">
        <v>48</v>
      </c>
      <c r="H6" s="36" t="s">
        <v>49</v>
      </c>
      <c r="I6" s="36" t="s">
        <v>50</v>
      </c>
      <c r="J6" s="36" t="s">
        <v>152</v>
      </c>
    </row>
    <row r="7" spans="2:10" ht="53" customHeight="1" x14ac:dyDescent="0.45">
      <c r="B7" s="35"/>
      <c r="C7" s="37"/>
      <c r="D7" s="37"/>
      <c r="E7" s="37"/>
      <c r="F7" s="37"/>
      <c r="G7" s="37"/>
      <c r="H7" s="37"/>
      <c r="I7" s="37"/>
      <c r="J7" s="37"/>
    </row>
    <row r="8" spans="2:10" x14ac:dyDescent="0.45">
      <c r="B8" s="21" t="s">
        <v>145</v>
      </c>
      <c r="C8" s="23">
        <v>10</v>
      </c>
      <c r="D8" s="23">
        <v>5.0999999999999996</v>
      </c>
      <c r="E8" s="23">
        <v>10.7</v>
      </c>
      <c r="F8" s="23">
        <v>11.6</v>
      </c>
      <c r="G8" s="23">
        <v>10.6</v>
      </c>
      <c r="H8" s="23">
        <v>12</v>
      </c>
      <c r="I8" s="23">
        <v>12.8</v>
      </c>
      <c r="J8" s="23">
        <v>11.5</v>
      </c>
    </row>
    <row r="9" spans="2:10" x14ac:dyDescent="0.45">
      <c r="B9" s="22" t="s">
        <v>146</v>
      </c>
      <c r="C9" s="24">
        <v>18.3</v>
      </c>
      <c r="D9" s="24">
        <v>7.3</v>
      </c>
      <c r="E9" s="24">
        <v>17.399999999999999</v>
      </c>
      <c r="F9" s="24">
        <v>13.7</v>
      </c>
      <c r="G9" s="24">
        <v>16.2</v>
      </c>
      <c r="H9" s="24">
        <v>8.1999999999999993</v>
      </c>
      <c r="I9" s="24">
        <v>14.9</v>
      </c>
      <c r="J9" s="24">
        <v>8.9</v>
      </c>
    </row>
    <row r="10" spans="2:10" x14ac:dyDescent="0.45">
      <c r="B10" s="21" t="s">
        <v>147</v>
      </c>
      <c r="C10" s="23">
        <v>23.6</v>
      </c>
      <c r="D10" s="23">
        <v>12.7</v>
      </c>
      <c r="E10" s="23">
        <v>15.1</v>
      </c>
      <c r="F10" s="23">
        <v>12.5</v>
      </c>
      <c r="G10" s="23">
        <v>13.6</v>
      </c>
      <c r="H10" s="23">
        <v>6.3</v>
      </c>
      <c r="I10" s="23">
        <v>7.4</v>
      </c>
      <c r="J10" s="23">
        <v>7.7</v>
      </c>
    </row>
    <row r="11" spans="2:10" x14ac:dyDescent="0.45">
      <c r="B11" s="22" t="s">
        <v>148</v>
      </c>
      <c r="C11" s="24">
        <v>13.4</v>
      </c>
      <c r="D11" s="24">
        <v>9.8000000000000007</v>
      </c>
      <c r="E11" s="24">
        <v>6.7</v>
      </c>
      <c r="F11" s="24">
        <v>4.3</v>
      </c>
      <c r="G11" s="24">
        <v>4.5999999999999996</v>
      </c>
      <c r="H11" s="24">
        <v>3.1</v>
      </c>
      <c r="I11" s="24">
        <v>2.7</v>
      </c>
      <c r="J11" s="24">
        <v>3.1</v>
      </c>
    </row>
    <row r="12" spans="2:10" x14ac:dyDescent="0.45">
      <c r="B12" s="21" t="s">
        <v>149</v>
      </c>
      <c r="C12" s="23">
        <v>12.8</v>
      </c>
      <c r="D12" s="23">
        <v>23.6</v>
      </c>
      <c r="E12" s="23">
        <v>3.5</v>
      </c>
      <c r="F12" s="23">
        <v>3</v>
      </c>
      <c r="G12" s="23">
        <v>3.4</v>
      </c>
      <c r="H12" s="23">
        <v>2.9</v>
      </c>
      <c r="I12" s="23">
        <v>2.5</v>
      </c>
      <c r="J12" s="23">
        <v>2.1</v>
      </c>
    </row>
    <row r="13" spans="2:10" x14ac:dyDescent="0.45">
      <c r="B13" s="22" t="s">
        <v>150</v>
      </c>
      <c r="C13" s="24">
        <v>8</v>
      </c>
      <c r="D13" s="24">
        <v>7.5</v>
      </c>
      <c r="E13" s="24">
        <v>10</v>
      </c>
      <c r="F13" s="24">
        <v>11.6</v>
      </c>
      <c r="G13" s="24">
        <v>11.9</v>
      </c>
      <c r="H13" s="24">
        <v>14.6</v>
      </c>
      <c r="I13" s="24">
        <v>11.6</v>
      </c>
      <c r="J13" s="24">
        <v>20.399999999999999</v>
      </c>
    </row>
    <row r="14" spans="2:10" x14ac:dyDescent="0.45">
      <c r="B14" s="21" t="s">
        <v>151</v>
      </c>
      <c r="C14" s="23">
        <v>13.9</v>
      </c>
      <c r="D14" s="23">
        <v>34</v>
      </c>
      <c r="E14" s="23">
        <v>36.5</v>
      </c>
      <c r="F14" s="23">
        <v>43.5</v>
      </c>
      <c r="G14" s="23">
        <v>39.799999999999997</v>
      </c>
      <c r="H14" s="23">
        <v>53</v>
      </c>
      <c r="I14" s="23">
        <v>48.3</v>
      </c>
      <c r="J14" s="23">
        <v>46.3</v>
      </c>
    </row>
    <row r="16" spans="2:10" x14ac:dyDescent="0.45">
      <c r="B16" s="34" t="s">
        <v>161</v>
      </c>
      <c r="C16" s="36" t="s">
        <v>166</v>
      </c>
      <c r="D16" s="38" t="s">
        <v>162</v>
      </c>
      <c r="E16" s="39"/>
      <c r="F16" s="40"/>
    </row>
    <row r="17" spans="2:6" ht="57" customHeight="1" x14ac:dyDescent="0.45">
      <c r="B17" s="35"/>
      <c r="C17" s="37"/>
      <c r="D17" s="41" t="s">
        <v>163</v>
      </c>
      <c r="E17" s="27" t="s">
        <v>164</v>
      </c>
      <c r="F17" s="27" t="s">
        <v>165</v>
      </c>
    </row>
    <row r="18" spans="2:6" x14ac:dyDescent="0.45">
      <c r="B18" s="21" t="s">
        <v>145</v>
      </c>
      <c r="C18" s="23">
        <v>10</v>
      </c>
      <c r="D18" s="23">
        <v>8.8000000000000007</v>
      </c>
      <c r="E18" s="23">
        <v>7.9</v>
      </c>
      <c r="F18" s="23">
        <v>12.8</v>
      </c>
    </row>
    <row r="19" spans="2:6" x14ac:dyDescent="0.45">
      <c r="B19" s="22" t="s">
        <v>146</v>
      </c>
      <c r="C19" s="24">
        <v>18.3</v>
      </c>
      <c r="D19" s="24">
        <v>8.8000000000000007</v>
      </c>
      <c r="E19" s="24">
        <v>17.899999999999999</v>
      </c>
      <c r="F19" s="24">
        <v>23.5</v>
      </c>
    </row>
    <row r="20" spans="2:6" x14ac:dyDescent="0.45">
      <c r="B20" s="21" t="s">
        <v>147</v>
      </c>
      <c r="C20" s="23">
        <v>23.6</v>
      </c>
      <c r="D20" s="23">
        <v>20.6</v>
      </c>
      <c r="E20" s="23">
        <v>25.5</v>
      </c>
      <c r="F20" s="23">
        <v>23.2</v>
      </c>
    </row>
    <row r="21" spans="2:6" x14ac:dyDescent="0.45">
      <c r="B21" s="22" t="s">
        <v>148</v>
      </c>
      <c r="C21" s="24">
        <v>13.4</v>
      </c>
      <c r="D21" s="24">
        <v>20.100000000000001</v>
      </c>
      <c r="E21" s="24">
        <v>13.5</v>
      </c>
      <c r="F21" s="24">
        <v>9.9</v>
      </c>
    </row>
    <row r="22" spans="2:6" x14ac:dyDescent="0.45">
      <c r="B22" s="21" t="s">
        <v>149</v>
      </c>
      <c r="C22" s="23">
        <v>12.8</v>
      </c>
      <c r="D22" s="23">
        <v>19.100000000000001</v>
      </c>
      <c r="E22" s="23">
        <v>13.5</v>
      </c>
      <c r="F22" s="23">
        <v>8.9</v>
      </c>
    </row>
    <row r="23" spans="2:6" x14ac:dyDescent="0.45">
      <c r="B23" s="22" t="s">
        <v>150</v>
      </c>
      <c r="C23" s="24">
        <v>8</v>
      </c>
      <c r="D23" s="24">
        <v>4.0999999999999996</v>
      </c>
      <c r="E23" s="24">
        <v>8.1999999999999993</v>
      </c>
      <c r="F23" s="24">
        <v>9.6999999999999993</v>
      </c>
    </row>
    <row r="24" spans="2:6" x14ac:dyDescent="0.45">
      <c r="B24" s="21" t="s">
        <v>151</v>
      </c>
      <c r="C24" s="23">
        <v>13.9</v>
      </c>
      <c r="D24" s="23">
        <v>18.600000000000001</v>
      </c>
      <c r="E24" s="23">
        <v>13.5</v>
      </c>
      <c r="F24" s="23">
        <v>12</v>
      </c>
    </row>
    <row r="26" spans="2:6" x14ac:dyDescent="0.45">
      <c r="B26" s="34" t="s">
        <v>167</v>
      </c>
      <c r="C26" s="36" t="s">
        <v>168</v>
      </c>
      <c r="D26" s="38" t="s">
        <v>162</v>
      </c>
      <c r="E26" s="39"/>
      <c r="F26" s="40"/>
    </row>
    <row r="27" spans="2:6" ht="53.5" customHeight="1" x14ac:dyDescent="0.45">
      <c r="B27" s="35"/>
      <c r="C27" s="37"/>
      <c r="D27" s="41" t="s">
        <v>163</v>
      </c>
      <c r="E27" s="27" t="s">
        <v>164</v>
      </c>
      <c r="F27" s="27" t="s">
        <v>165</v>
      </c>
    </row>
    <row r="28" spans="2:6" x14ac:dyDescent="0.45">
      <c r="B28" s="21" t="s">
        <v>145</v>
      </c>
      <c r="C28" s="23">
        <v>5.0999999999999996</v>
      </c>
      <c r="D28" s="23">
        <v>8.1999999999999993</v>
      </c>
      <c r="E28" s="23">
        <v>4.3</v>
      </c>
      <c r="F28" s="23">
        <v>4.3</v>
      </c>
    </row>
    <row r="29" spans="2:6" x14ac:dyDescent="0.45">
      <c r="B29" s="22" t="s">
        <v>146</v>
      </c>
      <c r="C29" s="24">
        <v>7.3</v>
      </c>
      <c r="D29" s="24">
        <v>7.7</v>
      </c>
      <c r="E29" s="24">
        <v>7.4</v>
      </c>
      <c r="F29" s="24">
        <v>6.9</v>
      </c>
    </row>
    <row r="30" spans="2:6" x14ac:dyDescent="0.45">
      <c r="B30" s="21" t="s">
        <v>147</v>
      </c>
      <c r="C30" s="23">
        <v>12.7</v>
      </c>
      <c r="D30" s="23">
        <v>10.3</v>
      </c>
      <c r="E30" s="23">
        <v>16.600000000000001</v>
      </c>
      <c r="F30" s="23">
        <v>9.9</v>
      </c>
    </row>
    <row r="31" spans="2:6" x14ac:dyDescent="0.45">
      <c r="B31" s="22" t="s">
        <v>148</v>
      </c>
      <c r="C31" s="24">
        <v>9.8000000000000007</v>
      </c>
      <c r="D31" s="24">
        <v>16</v>
      </c>
      <c r="E31" s="24">
        <v>9.4</v>
      </c>
      <c r="F31" s="24">
        <v>7.1</v>
      </c>
    </row>
    <row r="32" spans="2:6" x14ac:dyDescent="0.45">
      <c r="B32" s="21" t="s">
        <v>149</v>
      </c>
      <c r="C32" s="23">
        <v>23.6</v>
      </c>
      <c r="D32" s="23">
        <v>41.8</v>
      </c>
      <c r="E32" s="23">
        <v>23.7</v>
      </c>
      <c r="F32" s="23">
        <v>14.5</v>
      </c>
    </row>
    <row r="33" spans="2:6" x14ac:dyDescent="0.45">
      <c r="B33" s="22" t="s">
        <v>150</v>
      </c>
      <c r="C33" s="24">
        <v>7.5</v>
      </c>
      <c r="D33" s="24">
        <v>2.1</v>
      </c>
      <c r="E33" s="24">
        <v>6.4</v>
      </c>
      <c r="F33" s="24">
        <v>11.2</v>
      </c>
    </row>
    <row r="34" spans="2:6" x14ac:dyDescent="0.45">
      <c r="B34" s="21" t="s">
        <v>151</v>
      </c>
      <c r="C34" s="23">
        <v>34</v>
      </c>
      <c r="D34" s="23">
        <v>13.9</v>
      </c>
      <c r="E34" s="23">
        <v>32.1</v>
      </c>
      <c r="F34" s="23">
        <v>45.9</v>
      </c>
    </row>
    <row r="36" spans="2:6" x14ac:dyDescent="0.45">
      <c r="B36" s="1" t="s">
        <v>143</v>
      </c>
    </row>
    <row r="37" spans="2:6" x14ac:dyDescent="0.45">
      <c r="B37" s="1" t="s">
        <v>154</v>
      </c>
    </row>
    <row r="38" spans="2:6" x14ac:dyDescent="0.45">
      <c r="B38" s="1" t="s">
        <v>153</v>
      </c>
    </row>
  </sheetData>
  <mergeCells count="15">
    <mergeCell ref="B26:B27"/>
    <mergeCell ref="C26:C27"/>
    <mergeCell ref="D26:F26"/>
    <mergeCell ref="G6:G7"/>
    <mergeCell ref="H6:H7"/>
    <mergeCell ref="I6:I7"/>
    <mergeCell ref="J6:J7"/>
    <mergeCell ref="B16:B17"/>
    <mergeCell ref="C16:C17"/>
    <mergeCell ref="D16:F16"/>
    <mergeCell ref="B6:B7"/>
    <mergeCell ref="C6:C7"/>
    <mergeCell ref="D6:D7"/>
    <mergeCell ref="E6:E7"/>
    <mergeCell ref="F6:F7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Preis-Ranking</vt:lpstr>
      <vt:lpstr>Preise Smartphone-Modelle</vt:lpstr>
      <vt:lpstr>Umfrage Zahlungsbereitschaft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Katharina Frank</dc:creator>
  <cp:lastModifiedBy>Katharina Frank</cp:lastModifiedBy>
  <dcterms:created xsi:type="dcterms:W3CDTF">2021-05-05T13:18:52Z</dcterms:created>
  <dcterms:modified xsi:type="dcterms:W3CDTF">2021-05-27T14:32:28Z</dcterms:modified>
</cp:coreProperties>
</file>