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1A3F4CCE-540E-4FF7-91FB-7EDC0E289532}" xr6:coauthVersionLast="47" xr6:coauthVersionMax="47" xr10:uidLastSave="{00000000-0000-0000-0000-000000000000}"/>
  <bookViews>
    <workbookView xWindow="30612" yWindow="-108" windowWidth="30936" windowHeight="16896" activeTab="1" xr2:uid="{811E47FD-66C7-4447-9B27-32061A4C29B0}"/>
  </bookViews>
  <sheets>
    <sheet name="Datenvolumen Netzbetreiber" sheetId="1" r:id="rId1"/>
    <sheet name="Tarifübersich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L37" i="2"/>
  <c r="K37" i="2"/>
  <c r="L33" i="2"/>
  <c r="K33" i="2"/>
  <c r="L25" i="2"/>
  <c r="K25" i="2"/>
  <c r="H23" i="2"/>
  <c r="G23" i="2"/>
  <c r="D23" i="2"/>
  <c r="C23" i="2"/>
  <c r="H20" i="2"/>
  <c r="G20" i="2"/>
  <c r="C19" i="2"/>
  <c r="D18" i="2"/>
  <c r="D17" i="2"/>
  <c r="D16" i="2"/>
  <c r="L14" i="2"/>
  <c r="K14" i="2"/>
  <c r="H12" i="2"/>
  <c r="G12" i="2"/>
  <c r="D11" i="2"/>
  <c r="C11" i="2"/>
  <c r="D19" i="2" l="1"/>
</calcChain>
</file>

<file path=xl/sharedStrings.xml><?xml version="1.0" encoding="utf-8"?>
<sst xmlns="http://schemas.openxmlformats.org/spreadsheetml/2006/main" count="90" uniqueCount="46">
  <si>
    <t>Smartphone-Tarife</t>
  </si>
  <si>
    <t>Red-Tarife</t>
  </si>
  <si>
    <t>Tarifname</t>
  </si>
  <si>
    <t>MagentaMobil S</t>
  </si>
  <si>
    <t>Red XS</t>
  </si>
  <si>
    <t>O2 Free S</t>
  </si>
  <si>
    <t>MagentaMobil M</t>
  </si>
  <si>
    <t>Red S</t>
  </si>
  <si>
    <t>O2 Free S Boost</t>
  </si>
  <si>
    <t>MagentaMobil L</t>
  </si>
  <si>
    <t>Red M</t>
  </si>
  <si>
    <t>O2 Free M</t>
  </si>
  <si>
    <t>Durchschnitt</t>
  </si>
  <si>
    <t>Red L</t>
  </si>
  <si>
    <t>O2 Free M Boost</t>
  </si>
  <si>
    <t>O2 Free L</t>
  </si>
  <si>
    <t>O2 Free L Boost</t>
  </si>
  <si>
    <t>Tarife für junge Leute</t>
  </si>
  <si>
    <t>Young-Tarife</t>
  </si>
  <si>
    <t>Smartphone-Tarife für junge Leute</t>
  </si>
  <si>
    <t>MagentaMobil S Young</t>
  </si>
  <si>
    <t>Young XS</t>
  </si>
  <si>
    <t>MagentaMobil M Young</t>
  </si>
  <si>
    <t>Young S</t>
  </si>
  <si>
    <t>MagentaMobil L Young</t>
  </si>
  <si>
    <t>Young M</t>
  </si>
  <si>
    <t>Young L</t>
  </si>
  <si>
    <t xml:space="preserve">O2 Free M </t>
  </si>
  <si>
    <t>Preisniveau</t>
  </si>
  <si>
    <t>Stand: 18.10.2021</t>
  </si>
  <si>
    <t>Smartphone-Tarife für Senioren (60 plus)</t>
  </si>
  <si>
    <t>Datenvolumen in den Handytarifen der Netzbetreiber</t>
  </si>
  <si>
    <t>1. Telekom</t>
  </si>
  <si>
    <t>2. Vodafone</t>
  </si>
  <si>
    <t>Anbieter</t>
  </si>
  <si>
    <t>Telekom</t>
  </si>
  <si>
    <t>Vodafone</t>
  </si>
  <si>
    <t>Telefonica</t>
  </si>
  <si>
    <t>Gesamt:</t>
  </si>
  <si>
    <r>
      <rPr>
        <b/>
        <sz val="10"/>
        <color theme="1"/>
        <rFont val="Segoe UI"/>
        <family val="2"/>
      </rPr>
      <t>Methode</t>
    </r>
    <r>
      <rPr>
        <sz val="10"/>
        <color theme="1"/>
        <rFont val="Segoe UI"/>
        <family val="2"/>
      </rPr>
      <t>: Berechnet wurden die monatliche Grundgebühr und das durchschnittliche Datenvolumen (ohne unlimitierte Flatrates) aller online verfügbaren Smartphone-Vertragstarife für Privatkunden. Nicht berücksichtigt wurden Aufschläge für Hardware, Einmalkosten sowie zeitliche begrenzte Rabatte ebenso wie reine Datentarife, Partnerkarten und Prepaid.</t>
    </r>
  </si>
  <si>
    <t>Grundgebühr pro Monat</t>
  </si>
  <si>
    <t>Datenvolumen (in GB)</t>
  </si>
  <si>
    <t>Durchschnittliches Datenvolumen in Handytarifen (in GB)</t>
  </si>
  <si>
    <t>Preis pro Gigabyte (GB)</t>
  </si>
  <si>
    <t>Durchschnittliche Vertragsgrund-gebühr</t>
  </si>
  <si>
    <t>3. Telefonica/O2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</si>
</sst>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b/>
      <sz val="12"/>
      <color theme="0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2"/>
      <color theme="1"/>
      <name val="Segoe UI"/>
      <family val="2"/>
    </font>
    <font>
      <u/>
      <sz val="11"/>
      <color theme="10"/>
      <name val="Segoe UI"/>
      <family val="2"/>
    </font>
    <font>
      <b/>
      <sz val="11"/>
      <color theme="0"/>
      <name val="Segoe UI"/>
      <family val="2"/>
    </font>
    <font>
      <b/>
      <sz val="18"/>
      <color theme="1"/>
      <name val="Segoe UI"/>
      <family val="2"/>
    </font>
    <font>
      <b/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9DA4AD"/>
      </left>
      <right style="thin">
        <color rgb="FF9DA4AD"/>
      </right>
      <top/>
      <bottom/>
      <diagonal/>
    </border>
    <border>
      <left style="thin">
        <color rgb="FF9DA4AD"/>
      </left>
      <right style="thin">
        <color rgb="FF9DA4AD"/>
      </right>
      <top/>
      <bottom style="thin">
        <color theme="0" tint="-0.34998626667073579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/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theme="0" tint="-0.34998626667073579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theme="1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9DA4AD"/>
      </bottom>
      <diagonal/>
    </border>
    <border>
      <left style="thin">
        <color theme="0"/>
      </left>
      <right/>
      <top/>
      <bottom style="thin">
        <color rgb="FF9DA4AD"/>
      </bottom>
      <diagonal/>
    </border>
    <border>
      <left style="thin">
        <color rgb="FF9DA4AD"/>
      </left>
      <right style="thin">
        <color rgb="FF9DA4AD"/>
      </right>
      <top style="thin">
        <color theme="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34998626667073579"/>
      </right>
      <top/>
      <bottom style="thin">
        <color rgb="FF9DA4AD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rgb="FF9DA4AD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rgb="FF9DA4AD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rgb="FF9DA4AD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rgb="FF9DA4AD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9DA4AD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rgb="FF9DA4AD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0" fontId="4" fillId="2" borderId="0" xfId="0" applyFont="1" applyFill="1"/>
    <xf numFmtId="0" fontId="1" fillId="2" borderId="11" xfId="0" applyFont="1" applyFill="1" applyBorder="1"/>
    <xf numFmtId="1" fontId="4" fillId="6" borderId="0" xfId="0" applyNumberFormat="1" applyFont="1" applyFill="1"/>
    <xf numFmtId="0" fontId="3" fillId="2" borderId="11" xfId="0" applyFont="1" applyFill="1" applyBorder="1"/>
    <xf numFmtId="0" fontId="4" fillId="2" borderId="11" xfId="0" applyFont="1" applyFill="1" applyBorder="1"/>
    <xf numFmtId="0" fontId="5" fillId="2" borderId="0" xfId="0" applyFont="1" applyFill="1"/>
    <xf numFmtId="0" fontId="6" fillId="2" borderId="0" xfId="0" applyFont="1" applyFill="1"/>
    <xf numFmtId="0" fontId="7" fillId="4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8" fontId="1" fillId="2" borderId="5" xfId="0" applyNumberFormat="1" applyFont="1" applyFill="1" applyBorder="1" applyAlignment="1">
      <alignment horizontal="center" vertical="center" wrapText="1"/>
    </xf>
    <xf numFmtId="8" fontId="4" fillId="3" borderId="5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8" fontId="4" fillId="2" borderId="2" xfId="0" applyNumberFormat="1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8" fontId="4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/>
    <xf numFmtId="2" fontId="8" fillId="2" borderId="0" xfId="0" applyNumberFormat="1" applyFont="1" applyFill="1"/>
    <xf numFmtId="8" fontId="8" fillId="2" borderId="0" xfId="0" applyNumberFormat="1" applyFont="1" applyFill="1"/>
    <xf numFmtId="8" fontId="3" fillId="2" borderId="0" xfId="0" applyNumberFormat="1" applyFont="1" applyFill="1"/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3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3" fontId="3" fillId="2" borderId="0" xfId="0" applyNumberFormat="1" applyFont="1" applyFill="1"/>
    <xf numFmtId="0" fontId="8" fillId="6" borderId="0" xfId="0" applyFont="1" applyFill="1"/>
    <xf numFmtId="1" fontId="8" fillId="6" borderId="0" xfId="0" applyNumberFormat="1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4" fontId="3" fillId="2" borderId="0" xfId="0" applyNumberFormat="1" applyFont="1" applyFill="1"/>
    <xf numFmtId="0" fontId="8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2" borderId="0" xfId="1" applyFont="1" applyFill="1"/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8" fontId="1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8" fontId="1" fillId="2" borderId="0" xfId="0" applyNumberFormat="1" applyFont="1" applyFill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8" fontId="1" fillId="2" borderId="0" xfId="0" applyNumberFormat="1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7" fillId="4" borderId="15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7" fillId="4" borderId="17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0" xfId="0" applyFont="1" applyFill="1" applyBorder="1"/>
    <xf numFmtId="0" fontId="12" fillId="4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14" fontId="3" fillId="2" borderId="16" xfId="0" applyNumberFormat="1" applyFont="1" applyFill="1" applyBorder="1"/>
    <xf numFmtId="14" fontId="9" fillId="2" borderId="0" xfId="0" applyNumberFormat="1" applyFont="1" applyFill="1" applyBorder="1"/>
    <xf numFmtId="0" fontId="12" fillId="4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center" vertical="center" wrapText="1"/>
    </xf>
    <xf numFmtId="8" fontId="1" fillId="2" borderId="21" xfId="0" applyNumberFormat="1" applyFont="1" applyFill="1" applyBorder="1" applyAlignment="1">
      <alignment horizontal="center" vertical="center" wrapText="1"/>
    </xf>
    <xf numFmtId="8" fontId="4" fillId="2" borderId="21" xfId="0" applyNumberFormat="1" applyFont="1" applyFill="1" applyBorder="1" applyAlignment="1">
      <alignment horizontal="center" vertical="center" wrapText="1"/>
    </xf>
    <xf numFmtId="8" fontId="1" fillId="2" borderId="21" xfId="0" applyNumberFormat="1" applyFont="1" applyFill="1" applyBorder="1" applyAlignment="1">
      <alignment horizontal="left" vertical="center" wrapText="1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1" fillId="2" borderId="21" xfId="1" applyFont="1" applyFill="1" applyBorder="1"/>
    <xf numFmtId="0" fontId="12" fillId="4" borderId="17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8" fontId="14" fillId="3" borderId="4" xfId="0" applyNumberFormat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441960</xdr:colOff>
      <xdr:row>1</xdr:row>
      <xdr:rowOff>15240</xdr:rowOff>
    </xdr:from>
    <xdr:to>
      <xdr:col>8</xdr:col>
      <xdr:colOff>292520</xdr:colOff>
      <xdr:row>2</xdr:row>
      <xdr:rowOff>145407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7DF4C8F-77F4-4DBC-ACAF-B955C7AC7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1840" y="198120"/>
          <a:ext cx="1435520" cy="473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472440</xdr:colOff>
      <xdr:row>1</xdr:row>
      <xdr:rowOff>182880</xdr:rowOff>
    </xdr:from>
    <xdr:to>
      <xdr:col>14</xdr:col>
      <xdr:colOff>323000</xdr:colOff>
      <xdr:row>3</xdr:row>
      <xdr:rowOff>53967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EEC2B9E-B715-4981-9CE8-3EB837E8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8220" y="365760"/>
          <a:ext cx="1435520" cy="473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98417-A41E-464A-851F-F924B7C236EC}">
  <dimension ref="A1:L105"/>
  <sheetViews>
    <sheetView workbookViewId="0"/>
  </sheetViews>
  <sheetFormatPr baseColWidth="10" defaultRowHeight="16.8" x14ac:dyDescent="0.4"/>
  <cols>
    <col min="1" max="1" width="11.5546875" style="2"/>
    <col min="2" max="2" width="27.77734375" style="42" customWidth="1"/>
    <col min="3" max="3" width="23.109375" style="42" customWidth="1"/>
    <col min="4" max="4" width="21.109375" style="42" customWidth="1"/>
    <col min="5" max="5" width="12.88671875" style="42" customWidth="1"/>
    <col min="6" max="16384" width="11.5546875" style="2"/>
  </cols>
  <sheetData>
    <row r="1" spans="1:12" x14ac:dyDescent="0.4">
      <c r="B1" s="2"/>
      <c r="C1" s="2"/>
      <c r="D1" s="2"/>
      <c r="E1" s="2"/>
    </row>
    <row r="2" spans="1:12" ht="27" x14ac:dyDescent="0.6">
      <c r="B2" s="70" t="s">
        <v>31</v>
      </c>
      <c r="C2" s="10"/>
      <c r="D2" s="2"/>
      <c r="E2" s="2"/>
    </row>
    <row r="3" spans="1:12" ht="19.2" x14ac:dyDescent="0.45">
      <c r="B3" s="11"/>
      <c r="C3" s="80"/>
      <c r="D3" s="2"/>
      <c r="E3" s="82"/>
    </row>
    <row r="4" spans="1:12" ht="57.6" x14ac:dyDescent="0.4">
      <c r="A4" s="78"/>
      <c r="B4" s="79" t="s">
        <v>34</v>
      </c>
      <c r="C4" s="12" t="s">
        <v>42</v>
      </c>
      <c r="D4" s="81" t="s">
        <v>44</v>
      </c>
      <c r="E4" s="77" t="s">
        <v>43</v>
      </c>
    </row>
    <row r="5" spans="1:12" x14ac:dyDescent="0.4">
      <c r="B5" s="13" t="s">
        <v>35</v>
      </c>
      <c r="C5" s="14">
        <v>17.166666666666668</v>
      </c>
      <c r="D5" s="15">
        <v>42.45</v>
      </c>
      <c r="E5" s="16">
        <v>2.4700000000000002</v>
      </c>
      <c r="G5" s="29"/>
      <c r="I5" s="29"/>
    </row>
    <row r="6" spans="1:12" x14ac:dyDescent="0.4">
      <c r="B6" s="13" t="s">
        <v>36</v>
      </c>
      <c r="C6" s="14">
        <v>18.25</v>
      </c>
      <c r="D6" s="15">
        <v>36.615000000000002</v>
      </c>
      <c r="E6" s="105">
        <v>2.0099999999999998</v>
      </c>
      <c r="G6" s="29"/>
      <c r="I6" s="26"/>
    </row>
    <row r="7" spans="1:12" x14ac:dyDescent="0.4">
      <c r="B7" s="17" t="s">
        <v>37</v>
      </c>
      <c r="C7" s="18">
        <v>37.6</v>
      </c>
      <c r="D7" s="19">
        <v>25.990000000000006</v>
      </c>
      <c r="E7" s="20">
        <v>0.69</v>
      </c>
      <c r="G7" s="29"/>
    </row>
    <row r="8" spans="1:12" x14ac:dyDescent="0.4">
      <c r="B8" s="21" t="s">
        <v>38</v>
      </c>
      <c r="C8" s="22">
        <f>SUM(C5:C7)/3</f>
        <v>24.338888888888892</v>
      </c>
      <c r="D8" s="23">
        <f>SUM(D5:D7)/3</f>
        <v>35.018333333333338</v>
      </c>
      <c r="E8" s="24">
        <f>SUM(E5:E7)/3</f>
        <v>1.7233333333333334</v>
      </c>
    </row>
    <row r="9" spans="1:12" x14ac:dyDescent="0.4">
      <c r="B9" s="25"/>
      <c r="C9" s="25"/>
      <c r="D9" s="25"/>
      <c r="E9" s="2"/>
    </row>
    <row r="10" spans="1:12" x14ac:dyDescent="0.4">
      <c r="B10" s="2"/>
      <c r="C10" s="2"/>
      <c r="D10" s="2"/>
      <c r="E10" s="2"/>
    </row>
    <row r="11" spans="1:12" ht="66" customHeight="1" x14ac:dyDescent="0.4">
      <c r="B11" s="72" t="s">
        <v>39</v>
      </c>
      <c r="C11" s="72"/>
      <c r="D11" s="72"/>
      <c r="E11" s="72"/>
      <c r="F11" s="71"/>
      <c r="G11" s="71"/>
      <c r="H11" s="71"/>
      <c r="I11" s="71"/>
      <c r="J11" s="71"/>
      <c r="K11" s="71"/>
      <c r="L11" s="71"/>
    </row>
    <row r="12" spans="1:12" x14ac:dyDescent="0.4">
      <c r="B12" s="3" t="s">
        <v>29</v>
      </c>
      <c r="C12" s="2"/>
      <c r="D12" s="2"/>
      <c r="E12" s="2"/>
    </row>
    <row r="13" spans="1:12" x14ac:dyDescent="0.4">
      <c r="B13" s="26"/>
      <c r="C13" s="2"/>
      <c r="D13" s="2"/>
      <c r="E13" s="26"/>
    </row>
    <row r="14" spans="1:12" x14ac:dyDescent="0.4">
      <c r="B14" s="27"/>
      <c r="C14" s="2"/>
      <c r="D14" s="2"/>
      <c r="E14" s="2"/>
    </row>
    <row r="15" spans="1:12" x14ac:dyDescent="0.4">
      <c r="B15" s="2"/>
      <c r="C15" s="2"/>
      <c r="D15" s="2"/>
      <c r="E15" s="2"/>
    </row>
    <row r="16" spans="1:12" x14ac:dyDescent="0.4">
      <c r="B16" s="27"/>
      <c r="C16" s="2"/>
      <c r="D16" s="2"/>
      <c r="E16" s="2"/>
    </row>
    <row r="17" spans="2:5" x14ac:dyDescent="0.4">
      <c r="B17" s="28"/>
      <c r="C17" s="2"/>
      <c r="D17" s="2"/>
      <c r="E17" s="2"/>
    </row>
    <row r="18" spans="2:5" x14ac:dyDescent="0.4">
      <c r="B18" s="29"/>
      <c r="C18" s="2"/>
      <c r="D18" s="2"/>
      <c r="E18" s="2"/>
    </row>
    <row r="19" spans="2:5" x14ac:dyDescent="0.4">
      <c r="B19" s="29"/>
      <c r="C19" s="2"/>
      <c r="D19" s="2"/>
      <c r="E19" s="2"/>
    </row>
    <row r="20" spans="2:5" x14ac:dyDescent="0.4">
      <c r="B20" s="29"/>
      <c r="C20" s="2"/>
      <c r="D20" s="2"/>
      <c r="E20" s="2"/>
    </row>
    <row r="21" spans="2:5" x14ac:dyDescent="0.4">
      <c r="B21" s="29"/>
      <c r="C21" s="2"/>
      <c r="D21" s="2"/>
      <c r="E21" s="2"/>
    </row>
    <row r="22" spans="2:5" x14ac:dyDescent="0.4">
      <c r="B22" s="29"/>
      <c r="C22" s="2"/>
      <c r="D22" s="2"/>
      <c r="E22" s="2"/>
    </row>
    <row r="23" spans="2:5" x14ac:dyDescent="0.4">
      <c r="B23" s="29"/>
      <c r="C23" s="2"/>
      <c r="D23" s="2"/>
      <c r="E23" s="2"/>
    </row>
    <row r="24" spans="2:5" x14ac:dyDescent="0.4">
      <c r="B24" s="29"/>
      <c r="C24" s="2"/>
      <c r="D24" s="2"/>
      <c r="E24" s="2"/>
    </row>
    <row r="25" spans="2:5" x14ac:dyDescent="0.4">
      <c r="B25" s="29"/>
      <c r="C25" s="2"/>
      <c r="D25" s="2"/>
      <c r="E25" s="2"/>
    </row>
    <row r="26" spans="2:5" x14ac:dyDescent="0.4">
      <c r="B26" s="2"/>
      <c r="C26" s="2"/>
      <c r="D26" s="2"/>
      <c r="E26" s="2"/>
    </row>
    <row r="27" spans="2:5" x14ac:dyDescent="0.4">
      <c r="B27" s="2"/>
      <c r="C27" s="2"/>
      <c r="D27" s="2"/>
      <c r="E27" s="2"/>
    </row>
    <row r="28" spans="2:5" x14ac:dyDescent="0.4">
      <c r="B28" s="2"/>
      <c r="C28" s="2"/>
      <c r="D28" s="2"/>
      <c r="E28" s="2"/>
    </row>
    <row r="29" spans="2:5" x14ac:dyDescent="0.4">
      <c r="B29" s="2"/>
      <c r="C29" s="2"/>
      <c r="D29" s="2"/>
      <c r="E29" s="2"/>
    </row>
    <row r="30" spans="2:5" x14ac:dyDescent="0.4">
      <c r="B30" s="2"/>
      <c r="C30" s="2"/>
      <c r="D30" s="2"/>
      <c r="E30" s="2"/>
    </row>
    <row r="31" spans="2:5" x14ac:dyDescent="0.4">
      <c r="B31" s="2"/>
      <c r="C31" s="2"/>
      <c r="D31" s="2"/>
      <c r="E31" s="2"/>
    </row>
    <row r="32" spans="2:5" x14ac:dyDescent="0.4">
      <c r="B32" s="2"/>
      <c r="C32" s="2"/>
      <c r="D32" s="2"/>
      <c r="E32" s="2"/>
    </row>
    <row r="33" spans="2:5" x14ac:dyDescent="0.4">
      <c r="B33" s="2"/>
      <c r="C33" s="2"/>
      <c r="D33" s="2"/>
      <c r="E33" s="2"/>
    </row>
    <row r="34" spans="2:5" x14ac:dyDescent="0.4">
      <c r="B34" s="2"/>
      <c r="C34" s="2"/>
      <c r="D34" s="2"/>
      <c r="E34" s="2"/>
    </row>
    <row r="35" spans="2:5" x14ac:dyDescent="0.4">
      <c r="B35" s="2"/>
      <c r="C35" s="2"/>
      <c r="D35" s="2"/>
      <c r="E35" s="2"/>
    </row>
    <row r="36" spans="2:5" x14ac:dyDescent="0.4">
      <c r="B36" s="2"/>
      <c r="C36" s="2"/>
      <c r="D36" s="2"/>
      <c r="E36" s="2"/>
    </row>
    <row r="37" spans="2:5" x14ac:dyDescent="0.4">
      <c r="B37" s="2"/>
      <c r="C37" s="2"/>
      <c r="D37" s="2"/>
      <c r="E37" s="2"/>
    </row>
    <row r="38" spans="2:5" x14ac:dyDescent="0.4">
      <c r="B38" s="2"/>
      <c r="C38" s="2"/>
      <c r="D38" s="2"/>
      <c r="E38" s="2"/>
    </row>
    <row r="39" spans="2:5" x14ac:dyDescent="0.4">
      <c r="B39" s="30"/>
      <c r="C39" s="2"/>
      <c r="D39" s="2"/>
      <c r="E39" s="2"/>
    </row>
    <row r="40" spans="2:5" x14ac:dyDescent="0.4">
      <c r="B40" s="2"/>
      <c r="C40" s="31"/>
      <c r="D40" s="2"/>
      <c r="E40" s="2"/>
    </row>
    <row r="41" spans="2:5" x14ac:dyDescent="0.4">
      <c r="B41" s="32"/>
      <c r="C41" s="33"/>
      <c r="D41" s="34"/>
      <c r="E41" s="2"/>
    </row>
    <row r="42" spans="2:5" x14ac:dyDescent="0.4">
      <c r="B42" s="35"/>
      <c r="C42" s="35"/>
      <c r="D42" s="36"/>
      <c r="E42" s="37"/>
    </row>
    <row r="43" spans="2:5" x14ac:dyDescent="0.4">
      <c r="B43" s="35"/>
      <c r="C43" s="35"/>
      <c r="D43" s="34"/>
      <c r="E43" s="2"/>
    </row>
    <row r="44" spans="2:5" x14ac:dyDescent="0.4">
      <c r="B44" s="38"/>
      <c r="C44" s="38"/>
      <c r="D44" s="31"/>
      <c r="E44" s="2"/>
    </row>
    <row r="45" spans="2:5" x14ac:dyDescent="0.4">
      <c r="B45" s="2"/>
      <c r="C45" s="2"/>
      <c r="D45" s="30"/>
      <c r="E45" s="30"/>
    </row>
    <row r="46" spans="2:5" x14ac:dyDescent="0.4">
      <c r="B46" s="2"/>
      <c r="C46" s="39"/>
      <c r="D46" s="2"/>
      <c r="E46" s="39"/>
    </row>
    <row r="47" spans="2:5" x14ac:dyDescent="0.4">
      <c r="B47" s="2"/>
      <c r="C47" s="39"/>
      <c r="D47" s="2"/>
      <c r="E47" s="39"/>
    </row>
    <row r="48" spans="2:5" x14ac:dyDescent="0.4">
      <c r="B48" s="2"/>
      <c r="C48" s="39"/>
      <c r="D48" s="2"/>
      <c r="E48" s="39"/>
    </row>
    <row r="49" spans="2:5" x14ac:dyDescent="0.4">
      <c r="B49" s="2"/>
      <c r="C49" s="39"/>
      <c r="D49" s="2"/>
      <c r="E49" s="39"/>
    </row>
    <row r="50" spans="2:5" x14ac:dyDescent="0.4">
      <c r="B50" s="40"/>
      <c r="C50" s="2"/>
      <c r="D50" s="2"/>
      <c r="E50" s="2"/>
    </row>
    <row r="51" spans="2:5" x14ac:dyDescent="0.4">
      <c r="B51" s="2"/>
      <c r="C51" s="2"/>
      <c r="D51" s="2"/>
      <c r="E51" s="2"/>
    </row>
    <row r="52" spans="2:5" x14ac:dyDescent="0.4">
      <c r="B52" s="29"/>
      <c r="C52" s="29"/>
      <c r="D52" s="29"/>
      <c r="E52" s="2"/>
    </row>
    <row r="53" spans="2:5" x14ac:dyDescent="0.4">
      <c r="B53" s="28"/>
      <c r="C53" s="29"/>
      <c r="D53" s="29"/>
      <c r="E53" s="2"/>
    </row>
    <row r="54" spans="2:5" x14ac:dyDescent="0.4">
      <c r="B54" s="29"/>
      <c r="C54" s="29"/>
      <c r="D54" s="29"/>
      <c r="E54" s="2"/>
    </row>
    <row r="55" spans="2:5" x14ac:dyDescent="0.4">
      <c r="B55" s="29"/>
      <c r="C55" s="29"/>
      <c r="D55" s="29"/>
      <c r="E55" s="2"/>
    </row>
    <row r="56" spans="2:5" x14ac:dyDescent="0.4">
      <c r="B56" s="29"/>
      <c r="C56" s="29"/>
      <c r="D56" s="29"/>
      <c r="E56" s="2"/>
    </row>
    <row r="57" spans="2:5" x14ac:dyDescent="0.4">
      <c r="B57" s="29"/>
      <c r="C57" s="29"/>
      <c r="D57" s="29"/>
      <c r="E57" s="2"/>
    </row>
    <row r="58" spans="2:5" x14ac:dyDescent="0.4">
      <c r="B58" s="29"/>
      <c r="C58" s="29"/>
      <c r="D58" s="29"/>
      <c r="E58" s="2"/>
    </row>
    <row r="59" spans="2:5" x14ac:dyDescent="0.4">
      <c r="B59" s="29"/>
      <c r="C59" s="29"/>
      <c r="D59" s="29"/>
      <c r="E59" s="2"/>
    </row>
    <row r="60" spans="2:5" x14ac:dyDescent="0.4">
      <c r="B60" s="29"/>
      <c r="C60" s="29"/>
      <c r="D60" s="29"/>
      <c r="E60" s="2"/>
    </row>
    <row r="61" spans="2:5" x14ac:dyDescent="0.4">
      <c r="B61" s="29"/>
      <c r="C61" s="29"/>
      <c r="D61" s="29"/>
      <c r="E61" s="2"/>
    </row>
    <row r="62" spans="2:5" x14ac:dyDescent="0.4">
      <c r="B62" s="29"/>
      <c r="C62" s="29"/>
      <c r="D62" s="29"/>
      <c r="E62" s="2"/>
    </row>
    <row r="63" spans="2:5" x14ac:dyDescent="0.4">
      <c r="B63" s="29"/>
      <c r="C63" s="29"/>
      <c r="D63" s="29"/>
      <c r="E63" s="2"/>
    </row>
    <row r="64" spans="2:5" x14ac:dyDescent="0.4">
      <c r="B64" s="29"/>
      <c r="C64" s="29"/>
      <c r="D64" s="29"/>
      <c r="E64" s="2"/>
    </row>
    <row r="65" spans="2:5" x14ac:dyDescent="0.4">
      <c r="B65" s="29"/>
      <c r="C65" s="29"/>
      <c r="D65" s="29"/>
      <c r="E65" s="2"/>
    </row>
    <row r="66" spans="2:5" x14ac:dyDescent="0.4">
      <c r="B66" s="29"/>
      <c r="C66" s="29"/>
      <c r="D66" s="29"/>
      <c r="E66" s="2"/>
    </row>
    <row r="67" spans="2:5" x14ac:dyDescent="0.4">
      <c r="B67" s="29"/>
      <c r="C67" s="29"/>
      <c r="D67" s="29"/>
      <c r="E67" s="2"/>
    </row>
    <row r="68" spans="2:5" x14ac:dyDescent="0.4">
      <c r="B68" s="29"/>
      <c r="C68" s="29"/>
      <c r="D68" s="29"/>
      <c r="E68" s="2"/>
    </row>
    <row r="69" spans="2:5" x14ac:dyDescent="0.4">
      <c r="B69" s="29"/>
      <c r="C69" s="29"/>
      <c r="D69" s="29"/>
      <c r="E69" s="2"/>
    </row>
    <row r="70" spans="2:5" x14ac:dyDescent="0.4">
      <c r="B70" s="29"/>
      <c r="C70" s="29"/>
      <c r="D70" s="29"/>
      <c r="E70" s="2"/>
    </row>
    <row r="71" spans="2:5" x14ac:dyDescent="0.4">
      <c r="B71" s="29"/>
      <c r="C71" s="29"/>
      <c r="D71" s="29"/>
      <c r="E71" s="2"/>
    </row>
    <row r="72" spans="2:5" x14ac:dyDescent="0.4">
      <c r="B72" s="29"/>
      <c r="C72" s="29"/>
      <c r="D72" s="29"/>
      <c r="E72" s="2"/>
    </row>
    <row r="73" spans="2:5" x14ac:dyDescent="0.4">
      <c r="B73" s="29"/>
      <c r="C73" s="29"/>
      <c r="D73" s="29"/>
      <c r="E73" s="2"/>
    </row>
    <row r="74" spans="2:5" x14ac:dyDescent="0.4">
      <c r="B74" s="29"/>
      <c r="C74" s="29"/>
      <c r="D74" s="29"/>
      <c r="E74" s="2"/>
    </row>
    <row r="75" spans="2:5" x14ac:dyDescent="0.4">
      <c r="B75" s="29"/>
      <c r="C75" s="29"/>
      <c r="D75" s="29"/>
      <c r="E75" s="2"/>
    </row>
    <row r="76" spans="2:5" x14ac:dyDescent="0.4">
      <c r="B76" s="29"/>
      <c r="C76" s="29"/>
      <c r="D76" s="29"/>
      <c r="E76" s="2"/>
    </row>
    <row r="77" spans="2:5" x14ac:dyDescent="0.4">
      <c r="B77" s="29"/>
      <c r="C77" s="29"/>
      <c r="D77" s="29"/>
      <c r="E77" s="2"/>
    </row>
    <row r="78" spans="2:5" x14ac:dyDescent="0.4">
      <c r="B78" s="29"/>
      <c r="C78" s="29"/>
      <c r="D78" s="29"/>
      <c r="E78" s="2"/>
    </row>
    <row r="79" spans="2:5" x14ac:dyDescent="0.4">
      <c r="B79" s="29"/>
      <c r="C79" s="29"/>
      <c r="D79" s="29"/>
      <c r="E79" s="2"/>
    </row>
    <row r="80" spans="2:5" x14ac:dyDescent="0.4">
      <c r="B80" s="29"/>
      <c r="C80" s="29"/>
      <c r="D80" s="29"/>
      <c r="E80" s="2"/>
    </row>
    <row r="81" spans="2:5" x14ac:dyDescent="0.4">
      <c r="B81" s="29"/>
      <c r="C81" s="29"/>
      <c r="D81" s="29"/>
      <c r="E81" s="2"/>
    </row>
    <row r="82" spans="2:5" x14ac:dyDescent="0.4">
      <c r="B82" s="29"/>
      <c r="C82" s="29"/>
      <c r="D82" s="29"/>
      <c r="E82" s="2"/>
    </row>
    <row r="83" spans="2:5" x14ac:dyDescent="0.4">
      <c r="B83" s="28"/>
      <c r="C83" s="29"/>
      <c r="D83" s="29"/>
      <c r="E83" s="2"/>
    </row>
    <row r="84" spans="2:5" x14ac:dyDescent="0.4">
      <c r="B84" s="29"/>
      <c r="C84" s="29"/>
      <c r="D84" s="29"/>
      <c r="E84" s="2"/>
    </row>
    <row r="85" spans="2:5" x14ac:dyDescent="0.4">
      <c r="B85" s="29"/>
      <c r="C85" s="29"/>
      <c r="D85" s="29"/>
      <c r="E85" s="2"/>
    </row>
    <row r="86" spans="2:5" x14ac:dyDescent="0.4">
      <c r="B86" s="29"/>
      <c r="C86" s="29"/>
      <c r="D86" s="29"/>
      <c r="E86" s="2"/>
    </row>
    <row r="87" spans="2:5" x14ac:dyDescent="0.4">
      <c r="B87" s="29"/>
      <c r="C87" s="5"/>
      <c r="D87" s="29"/>
      <c r="E87" s="2"/>
    </row>
    <row r="88" spans="2:5" x14ac:dyDescent="0.4">
      <c r="B88" s="2"/>
      <c r="C88" s="4"/>
      <c r="D88" s="2"/>
      <c r="E88" s="2"/>
    </row>
    <row r="89" spans="2:5" x14ac:dyDescent="0.4">
      <c r="B89" s="2"/>
      <c r="C89" s="6"/>
      <c r="D89" s="8"/>
      <c r="E89" s="8"/>
    </row>
    <row r="90" spans="2:5" x14ac:dyDescent="0.4">
      <c r="B90" s="2"/>
      <c r="C90" s="6"/>
      <c r="D90" s="8"/>
      <c r="E90" s="8"/>
    </row>
    <row r="91" spans="2:5" x14ac:dyDescent="0.4">
      <c r="B91" s="2"/>
      <c r="C91" s="6"/>
      <c r="D91" s="8"/>
      <c r="E91" s="8"/>
    </row>
    <row r="92" spans="2:5" x14ac:dyDescent="0.4">
      <c r="B92" s="29"/>
      <c r="C92" s="6"/>
      <c r="D92" s="8"/>
      <c r="E92" s="8"/>
    </row>
    <row r="93" spans="2:5" x14ac:dyDescent="0.4">
      <c r="B93" s="29"/>
      <c r="C93" s="7"/>
      <c r="D93" s="7"/>
      <c r="E93" s="9"/>
    </row>
    <row r="94" spans="2:5" x14ac:dyDescent="0.4">
      <c r="B94" s="2"/>
      <c r="C94" s="2"/>
      <c r="D94" s="2"/>
      <c r="E94" s="6"/>
    </row>
    <row r="95" spans="2:5" x14ac:dyDescent="0.4">
      <c r="B95" s="2"/>
      <c r="C95" s="2"/>
      <c r="D95" s="2"/>
      <c r="E95" s="41"/>
    </row>
    <row r="96" spans="2:5" x14ac:dyDescent="0.4">
      <c r="B96" s="2"/>
      <c r="C96" s="2"/>
      <c r="D96" s="2"/>
      <c r="E96" s="2"/>
    </row>
    <row r="97" spans="2:5" x14ac:dyDescent="0.4">
      <c r="B97" s="2"/>
      <c r="C97" s="2"/>
      <c r="D97" s="2"/>
      <c r="E97" s="2"/>
    </row>
    <row r="98" spans="2:5" x14ac:dyDescent="0.4">
      <c r="B98" s="29"/>
      <c r="C98" s="29"/>
      <c r="D98" s="29"/>
      <c r="E98" s="2"/>
    </row>
    <row r="99" spans="2:5" x14ac:dyDescent="0.4">
      <c r="B99" s="29"/>
      <c r="C99" s="29"/>
      <c r="D99" s="29"/>
      <c r="E99" s="2"/>
    </row>
    <row r="100" spans="2:5" x14ac:dyDescent="0.4">
      <c r="B100" s="2"/>
      <c r="C100" s="2"/>
      <c r="D100" s="2"/>
      <c r="E100" s="2"/>
    </row>
    <row r="101" spans="2:5" x14ac:dyDescent="0.4">
      <c r="B101" s="2"/>
      <c r="C101" s="2"/>
      <c r="D101" s="2"/>
      <c r="E101" s="2"/>
    </row>
    <row r="102" spans="2:5" x14ac:dyDescent="0.4">
      <c r="B102" s="2"/>
      <c r="C102" s="2"/>
      <c r="D102" s="2"/>
      <c r="E102" s="2"/>
    </row>
    <row r="103" spans="2:5" x14ac:dyDescent="0.4">
      <c r="B103" s="2"/>
      <c r="C103" s="2"/>
      <c r="D103" s="2"/>
      <c r="E103" s="2"/>
    </row>
    <row r="104" spans="2:5" x14ac:dyDescent="0.4">
      <c r="B104" s="29"/>
      <c r="C104" s="29"/>
      <c r="D104" s="29"/>
      <c r="E104" s="2"/>
    </row>
    <row r="105" spans="2:5" x14ac:dyDescent="0.4">
      <c r="B105" s="29"/>
      <c r="C105" s="29"/>
      <c r="D105" s="29"/>
      <c r="E105" s="2"/>
    </row>
  </sheetData>
  <mergeCells count="1">
    <mergeCell ref="B11:E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BF70-F546-4DE5-AAB2-777B74FB60D5}">
  <dimension ref="A2:M43"/>
  <sheetViews>
    <sheetView tabSelected="1" workbookViewId="0"/>
  </sheetViews>
  <sheetFormatPr baseColWidth="10" defaultRowHeight="16.8" x14ac:dyDescent="0.4"/>
  <cols>
    <col min="1" max="1" width="11.5546875" style="2"/>
    <col min="2" max="2" width="22.6640625" style="31" customWidth="1"/>
    <col min="3" max="3" width="16.44140625" style="2" customWidth="1"/>
    <col min="4" max="4" width="13.88671875" style="2" customWidth="1"/>
    <col min="5" max="5" width="11.5546875" style="2"/>
    <col min="6" max="6" width="15.5546875" style="2" customWidth="1"/>
    <col min="7" max="7" width="14.77734375" style="2" customWidth="1"/>
    <col min="8" max="8" width="14.21875" style="2" customWidth="1"/>
    <col min="9" max="9" width="11.5546875" style="2"/>
    <col min="10" max="10" width="21.88671875" style="2" customWidth="1"/>
    <col min="11" max="11" width="16.109375" style="2" customWidth="1"/>
    <col min="12" max="12" width="15.33203125" style="2" customWidth="1"/>
    <col min="13" max="16384" width="11.5546875" style="2"/>
  </cols>
  <sheetData>
    <row r="2" spans="1:13" ht="27" x14ac:dyDescent="0.6">
      <c r="A2" s="43"/>
      <c r="B2" s="70" t="s">
        <v>31</v>
      </c>
    </row>
    <row r="3" spans="1:13" ht="20.399999999999999" x14ac:dyDescent="0.45">
      <c r="B3" s="44"/>
    </row>
    <row r="4" spans="1:13" ht="19.2" x14ac:dyDescent="0.45">
      <c r="B4" s="45" t="s">
        <v>32</v>
      </c>
      <c r="F4" s="46" t="s">
        <v>33</v>
      </c>
      <c r="J4" s="46" t="s">
        <v>45</v>
      </c>
    </row>
    <row r="6" spans="1:13" x14ac:dyDescent="0.4">
      <c r="B6" s="85" t="s">
        <v>0</v>
      </c>
      <c r="C6" s="86"/>
      <c r="D6" s="87"/>
      <c r="E6" s="47"/>
      <c r="F6" s="48" t="s">
        <v>1</v>
      </c>
      <c r="G6" s="86"/>
      <c r="H6" s="47"/>
      <c r="I6" s="47"/>
      <c r="J6" s="89" t="s">
        <v>0</v>
      </c>
      <c r="K6" s="82"/>
      <c r="L6" s="47"/>
    </row>
    <row r="7" spans="1:13" ht="33.6" x14ac:dyDescent="0.4">
      <c r="A7" s="83"/>
      <c r="B7" s="84" t="s">
        <v>2</v>
      </c>
      <c r="C7" s="68" t="s">
        <v>41</v>
      </c>
      <c r="D7" s="88" t="s">
        <v>40</v>
      </c>
      <c r="E7" s="92"/>
      <c r="F7" s="90" t="s">
        <v>2</v>
      </c>
      <c r="G7" s="68" t="s">
        <v>41</v>
      </c>
      <c r="H7" s="88" t="s">
        <v>40</v>
      </c>
      <c r="I7" s="94"/>
      <c r="J7" s="84" t="s">
        <v>2</v>
      </c>
      <c r="K7" s="68" t="s">
        <v>41</v>
      </c>
      <c r="L7" s="88" t="s">
        <v>40</v>
      </c>
      <c r="M7" s="94"/>
    </row>
    <row r="8" spans="1:13" x14ac:dyDescent="0.4">
      <c r="B8" s="49" t="s">
        <v>3</v>
      </c>
      <c r="C8" s="50">
        <v>6</v>
      </c>
      <c r="D8" s="51">
        <v>39.950000000000003</v>
      </c>
      <c r="E8" s="25"/>
      <c r="F8" s="52" t="s">
        <v>4</v>
      </c>
      <c r="G8" s="53">
        <v>4</v>
      </c>
      <c r="H8" s="15">
        <v>29.99</v>
      </c>
      <c r="I8" s="48"/>
      <c r="J8" s="52" t="s">
        <v>5</v>
      </c>
      <c r="K8" s="53">
        <v>3</v>
      </c>
      <c r="L8" s="15">
        <v>19.989999999999998</v>
      </c>
      <c r="M8" s="54"/>
    </row>
    <row r="9" spans="1:13" x14ac:dyDescent="0.4">
      <c r="B9" s="52" t="s">
        <v>6</v>
      </c>
      <c r="C9" s="53">
        <v>12</v>
      </c>
      <c r="D9" s="15">
        <v>49.95</v>
      </c>
      <c r="E9" s="48"/>
      <c r="F9" s="52" t="s">
        <v>7</v>
      </c>
      <c r="G9" s="53">
        <v>10</v>
      </c>
      <c r="H9" s="15">
        <v>39.99</v>
      </c>
      <c r="J9" s="52" t="s">
        <v>8</v>
      </c>
      <c r="K9" s="53">
        <v>6</v>
      </c>
      <c r="L9" s="15">
        <v>24.99</v>
      </c>
      <c r="M9" s="54"/>
    </row>
    <row r="10" spans="1:13" x14ac:dyDescent="0.4">
      <c r="B10" s="55" t="s">
        <v>9</v>
      </c>
      <c r="C10" s="55">
        <v>24</v>
      </c>
      <c r="D10" s="19">
        <v>59.95</v>
      </c>
      <c r="E10" s="25"/>
      <c r="F10" s="52" t="s">
        <v>10</v>
      </c>
      <c r="G10" s="53">
        <v>20</v>
      </c>
      <c r="H10" s="15">
        <v>49.99</v>
      </c>
      <c r="I10" s="48"/>
      <c r="J10" s="52" t="s">
        <v>11</v>
      </c>
      <c r="K10" s="53">
        <v>20</v>
      </c>
      <c r="L10" s="15">
        <v>29.99</v>
      </c>
      <c r="M10" s="54"/>
    </row>
    <row r="11" spans="1:13" x14ac:dyDescent="0.4">
      <c r="B11" s="56" t="s">
        <v>12</v>
      </c>
      <c r="C11" s="57">
        <f>SUM(C8:C10)/3</f>
        <v>14</v>
      </c>
      <c r="D11" s="24">
        <f>SUM(D8:D10)/3</f>
        <v>49.95000000000001</v>
      </c>
      <c r="E11" s="48"/>
      <c r="F11" s="58" t="s">
        <v>13</v>
      </c>
      <c r="G11" s="58">
        <v>40</v>
      </c>
      <c r="H11" s="59">
        <v>59.99</v>
      </c>
      <c r="I11" s="25"/>
      <c r="J11" s="52" t="s">
        <v>14</v>
      </c>
      <c r="K11" s="53">
        <v>40</v>
      </c>
      <c r="L11" s="15">
        <v>34.99</v>
      </c>
      <c r="M11" s="54"/>
    </row>
    <row r="12" spans="1:13" x14ac:dyDescent="0.4">
      <c r="B12" s="60"/>
      <c r="C12" s="25"/>
      <c r="D12" s="25"/>
      <c r="E12" s="61"/>
      <c r="F12" s="56" t="s">
        <v>12</v>
      </c>
      <c r="G12" s="57">
        <f>SUM(G8:G11)/4</f>
        <v>18.5</v>
      </c>
      <c r="H12" s="24">
        <f>SUM(H8:H11)/4</f>
        <v>44.99</v>
      </c>
      <c r="I12" s="25"/>
      <c r="J12" s="52" t="s">
        <v>15</v>
      </c>
      <c r="K12" s="53">
        <v>60</v>
      </c>
      <c r="L12" s="15">
        <v>39.99</v>
      </c>
      <c r="M12" s="54"/>
    </row>
    <row r="13" spans="1:13" x14ac:dyDescent="0.4">
      <c r="B13" s="60"/>
      <c r="C13" s="25"/>
      <c r="D13" s="25"/>
      <c r="E13" s="25"/>
      <c r="F13" s="48"/>
      <c r="J13" s="55" t="s">
        <v>16</v>
      </c>
      <c r="K13" s="55">
        <v>120</v>
      </c>
      <c r="L13" s="19">
        <v>44.99</v>
      </c>
      <c r="M13" s="54"/>
    </row>
    <row r="14" spans="1:13" x14ac:dyDescent="0.4">
      <c r="B14" s="89" t="s">
        <v>17</v>
      </c>
      <c r="C14" s="89"/>
      <c r="D14" s="89"/>
      <c r="E14" s="48"/>
      <c r="F14" s="48" t="s">
        <v>18</v>
      </c>
      <c r="G14" s="82"/>
      <c r="J14" s="56" t="s">
        <v>12</v>
      </c>
      <c r="K14" s="62">
        <f>SUM(K8:K13)/6</f>
        <v>41.5</v>
      </c>
      <c r="L14" s="24">
        <f>SUM(L8:L13)/6</f>
        <v>32.49</v>
      </c>
    </row>
    <row r="15" spans="1:13" ht="33.6" x14ac:dyDescent="0.4">
      <c r="B15" s="84" t="s">
        <v>2</v>
      </c>
      <c r="C15" s="68" t="s">
        <v>41</v>
      </c>
      <c r="D15" s="68" t="s">
        <v>40</v>
      </c>
      <c r="E15" s="93"/>
      <c r="F15" s="90" t="s">
        <v>2</v>
      </c>
      <c r="G15" s="68" t="s">
        <v>41</v>
      </c>
      <c r="H15" s="88" t="s">
        <v>40</v>
      </c>
      <c r="I15" s="94"/>
      <c r="J15" s="48" t="s">
        <v>19</v>
      </c>
    </row>
    <row r="16" spans="1:13" ht="16.8" customHeight="1" x14ac:dyDescent="0.4">
      <c r="B16" s="52" t="s">
        <v>20</v>
      </c>
      <c r="C16" s="53">
        <v>9</v>
      </c>
      <c r="D16" s="15">
        <f>(19.95*12+29.95*12)/24</f>
        <v>24.95</v>
      </c>
      <c r="F16" s="52" t="s">
        <v>21</v>
      </c>
      <c r="G16" s="53">
        <v>2</v>
      </c>
      <c r="H16" s="15">
        <v>19.989999999999998</v>
      </c>
      <c r="J16" s="98" t="s">
        <v>2</v>
      </c>
      <c r="K16" s="97" t="s">
        <v>41</v>
      </c>
      <c r="L16" s="101" t="s">
        <v>40</v>
      </c>
      <c r="M16" s="102"/>
    </row>
    <row r="17" spans="2:13" x14ac:dyDescent="0.4">
      <c r="B17" s="52" t="s">
        <v>22</v>
      </c>
      <c r="C17" s="53">
        <v>18</v>
      </c>
      <c r="D17" s="15">
        <f>(29.95*12+39.95*12)/24</f>
        <v>34.949999999999996</v>
      </c>
      <c r="F17" s="52" t="s">
        <v>23</v>
      </c>
      <c r="G17" s="53">
        <v>10</v>
      </c>
      <c r="H17" s="15">
        <v>24.99</v>
      </c>
      <c r="J17" s="99"/>
      <c r="K17" s="73"/>
      <c r="L17" s="75"/>
      <c r="M17" s="102"/>
    </row>
    <row r="18" spans="2:13" x14ac:dyDescent="0.4">
      <c r="B18" s="55" t="s">
        <v>24</v>
      </c>
      <c r="C18" s="55">
        <v>34</v>
      </c>
      <c r="D18" s="19">
        <f>(39.95*12+49.95*12)/24</f>
        <v>44.95000000000001</v>
      </c>
      <c r="F18" s="52" t="s">
        <v>25</v>
      </c>
      <c r="G18" s="53">
        <v>20</v>
      </c>
      <c r="H18" s="15">
        <v>29.99</v>
      </c>
      <c r="I18" s="48"/>
      <c r="J18" s="100"/>
      <c r="K18" s="74"/>
      <c r="L18" s="76"/>
      <c r="M18" s="102"/>
    </row>
    <row r="19" spans="2:13" x14ac:dyDescent="0.4">
      <c r="B19" s="56" t="s">
        <v>12</v>
      </c>
      <c r="C19" s="57">
        <f>SUM(C16:C18)/3</f>
        <v>20.333333333333332</v>
      </c>
      <c r="D19" s="24">
        <f>SUM(D16:D18)/3</f>
        <v>34.949999999999996</v>
      </c>
      <c r="E19" s="25"/>
      <c r="F19" s="58" t="s">
        <v>26</v>
      </c>
      <c r="G19" s="58">
        <v>40</v>
      </c>
      <c r="H19" s="59">
        <v>37.99</v>
      </c>
      <c r="I19" s="25"/>
      <c r="J19" s="63" t="s">
        <v>5</v>
      </c>
      <c r="K19" s="53">
        <v>3</v>
      </c>
      <c r="L19" s="15">
        <v>9.99</v>
      </c>
    </row>
    <row r="20" spans="2:13" x14ac:dyDescent="0.4">
      <c r="F20" s="56" t="s">
        <v>12</v>
      </c>
      <c r="G20" s="57">
        <f>SUM(G16:G19)/4</f>
        <v>18</v>
      </c>
      <c r="H20" s="24">
        <f>SUM(H16:H19)/4</f>
        <v>28.240000000000002</v>
      </c>
      <c r="I20" s="25"/>
      <c r="J20" s="63" t="s">
        <v>8</v>
      </c>
      <c r="K20" s="53">
        <v>6</v>
      </c>
      <c r="L20" s="15">
        <v>14.99</v>
      </c>
    </row>
    <row r="21" spans="2:13" x14ac:dyDescent="0.4">
      <c r="G21" s="64"/>
      <c r="H21" s="95"/>
      <c r="I21" s="25"/>
      <c r="J21" s="63" t="s">
        <v>27</v>
      </c>
      <c r="K21" s="53">
        <v>20</v>
      </c>
      <c r="L21" s="15">
        <v>19.989999999999998</v>
      </c>
    </row>
    <row r="22" spans="2:13" ht="33.6" x14ac:dyDescent="0.4">
      <c r="C22" s="90" t="s">
        <v>41</v>
      </c>
      <c r="D22" s="88" t="s">
        <v>28</v>
      </c>
      <c r="E22" s="91"/>
      <c r="G22" s="84" t="s">
        <v>41</v>
      </c>
      <c r="H22" s="69" t="s">
        <v>28</v>
      </c>
      <c r="I22" s="96"/>
      <c r="J22" s="63" t="s">
        <v>14</v>
      </c>
      <c r="K22" s="53">
        <v>40</v>
      </c>
      <c r="L22" s="15">
        <v>24.99</v>
      </c>
    </row>
    <row r="23" spans="2:13" x14ac:dyDescent="0.4">
      <c r="B23" s="65" t="s">
        <v>12</v>
      </c>
      <c r="C23" s="57">
        <f>SUM(C8+C9+C10+C16+C17+C18)/6</f>
        <v>17.166666666666668</v>
      </c>
      <c r="D23" s="16">
        <f>SUM(D8+D9+D10+D16+D17+D18)/6</f>
        <v>42.45</v>
      </c>
      <c r="E23" s="25"/>
      <c r="F23" s="66" t="s">
        <v>12</v>
      </c>
      <c r="G23" s="57">
        <f>SUM(G8+G9+G10+G11+G16+G17+G18+G19)/8</f>
        <v>18.25</v>
      </c>
      <c r="H23" s="16">
        <f>SUM(H8+H9+H10+H11+H16+H17+H18+H19)/8</f>
        <v>36.615000000000002</v>
      </c>
      <c r="J23" s="63" t="s">
        <v>15</v>
      </c>
      <c r="K23" s="53">
        <v>60</v>
      </c>
      <c r="L23" s="15">
        <v>29.99</v>
      </c>
    </row>
    <row r="24" spans="2:13" x14ac:dyDescent="0.4">
      <c r="I24" s="25"/>
      <c r="J24" s="67" t="s">
        <v>16</v>
      </c>
      <c r="K24" s="55">
        <v>120</v>
      </c>
      <c r="L24" s="19">
        <v>34.99</v>
      </c>
    </row>
    <row r="25" spans="2:13" x14ac:dyDescent="0.4">
      <c r="I25" s="25"/>
      <c r="J25" s="56" t="s">
        <v>12</v>
      </c>
      <c r="K25" s="57">
        <f>SUM(K19:K24)/6</f>
        <v>41.5</v>
      </c>
      <c r="L25" s="24">
        <f>SUM(L19:L24)/6</f>
        <v>22.49</v>
      </c>
    </row>
    <row r="26" spans="2:13" x14ac:dyDescent="0.4">
      <c r="B26" s="1"/>
    </row>
    <row r="27" spans="2:13" x14ac:dyDescent="0.4">
      <c r="B27" s="1"/>
    </row>
    <row r="28" spans="2:13" x14ac:dyDescent="0.4">
      <c r="B28" s="43"/>
      <c r="J28" s="89" t="s">
        <v>30</v>
      </c>
      <c r="L28" s="82"/>
    </row>
    <row r="29" spans="2:13" ht="33.6" x14ac:dyDescent="0.4">
      <c r="B29" s="1"/>
      <c r="J29" s="90" t="s">
        <v>2</v>
      </c>
      <c r="K29" s="103" t="s">
        <v>41</v>
      </c>
      <c r="L29" s="104" t="s">
        <v>40</v>
      </c>
    </row>
    <row r="30" spans="2:13" x14ac:dyDescent="0.4">
      <c r="J30" s="63" t="s">
        <v>8</v>
      </c>
      <c r="K30" s="53">
        <v>6</v>
      </c>
      <c r="L30" s="15">
        <v>14.99</v>
      </c>
    </row>
    <row r="31" spans="2:13" x14ac:dyDescent="0.4">
      <c r="J31" s="63" t="s">
        <v>27</v>
      </c>
      <c r="K31" s="53">
        <v>20</v>
      </c>
      <c r="L31" s="15">
        <v>19.989999999999998</v>
      </c>
    </row>
    <row r="32" spans="2:13" x14ac:dyDescent="0.4">
      <c r="J32" s="67" t="s">
        <v>14</v>
      </c>
      <c r="K32" s="55">
        <v>40</v>
      </c>
      <c r="L32" s="19">
        <v>24.99</v>
      </c>
    </row>
    <row r="33" spans="2:13" x14ac:dyDescent="0.4">
      <c r="J33" s="56" t="s">
        <v>12</v>
      </c>
      <c r="K33" s="57">
        <f>SUM(K30:K32)/3</f>
        <v>22</v>
      </c>
      <c r="L33" s="24">
        <f>SUM(L30:L32)/3</f>
        <v>19.989999999999998</v>
      </c>
    </row>
    <row r="35" spans="2:13" x14ac:dyDescent="0.4">
      <c r="K35" s="82"/>
      <c r="L35" s="82"/>
    </row>
    <row r="36" spans="2:13" ht="33.6" x14ac:dyDescent="0.4">
      <c r="K36" s="84" t="s">
        <v>41</v>
      </c>
      <c r="L36" s="68" t="s">
        <v>28</v>
      </c>
      <c r="M36" s="94"/>
    </row>
    <row r="37" spans="2:13" x14ac:dyDescent="0.4">
      <c r="J37" s="66" t="s">
        <v>12</v>
      </c>
      <c r="K37" s="57">
        <f>SUM(K8+K9+K10+K11+K12+K13+K19+K20+K21+K22+K23+K24+K30+K31+K32)/15</f>
        <v>37.6</v>
      </c>
      <c r="L37" s="16">
        <f>SUM(L8+L9+L10+L11+L12+L13+L19+L20+L21+L22+L23+L24+L30+L31+L32)/15</f>
        <v>25.990000000000006</v>
      </c>
    </row>
    <row r="42" spans="2:13" ht="33" customHeight="1" x14ac:dyDescent="0.4">
      <c r="B42" s="72" t="s">
        <v>39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13" x14ac:dyDescent="0.4">
      <c r="B43" s="3" t="s">
        <v>29</v>
      </c>
    </row>
  </sheetData>
  <mergeCells count="4">
    <mergeCell ref="J16:J18"/>
    <mergeCell ref="K16:K18"/>
    <mergeCell ref="L16:L18"/>
    <mergeCell ref="B42:L4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Datenvolumen Netzbetreiber</vt:lpstr>
      <vt:lpstr>Tarifübersicht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Katharina Frank</cp:lastModifiedBy>
  <dcterms:created xsi:type="dcterms:W3CDTF">2021-10-27T09:52:51Z</dcterms:created>
  <dcterms:modified xsi:type="dcterms:W3CDTF">2021-11-11T17:17:29Z</dcterms:modified>
</cp:coreProperties>
</file>